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merkuzam\Downloads\"/>
    </mc:Choice>
  </mc:AlternateContent>
  <xr:revisionPtr revIDLastSave="0" documentId="13_ncr:1_{CDD93EBE-A1FF-4264-A3F7-07C7051AE7C1}" xr6:coauthVersionLast="46" xr6:coauthVersionMax="46" xr10:uidLastSave="{00000000-0000-0000-0000-000000000000}"/>
  <bookViews>
    <workbookView xWindow="-120" yWindow="-120" windowWidth="29040" windowHeight="15840" tabRatio="989" activeTab="4" xr2:uid="{00000000-000D-0000-FFFF-FFFF00000000}"/>
  </bookViews>
  <sheets>
    <sheet name="Rekapitulacija" sheetId="1" r:id="rId1"/>
    <sheet name="A.0. rušitvena dela" sheetId="2" r:id="rId2"/>
    <sheet name="A.II. sanacijska dela" sheetId="3" r:id="rId3"/>
    <sheet name="C.I. močnostne" sheetId="4" r:id="rId4"/>
    <sheet name="C.II. signalnokomunikacijske" sheetId="5" r:id="rId5"/>
    <sheet name="D.I. vodovod" sheetId="7" r:id="rId6"/>
    <sheet name="D.II. ogrevanje in hlajenje" sheetId="8" r:id="rId7"/>
    <sheet name="D.III. prezračevanje" sheetId="9" r:id="rId8"/>
    <sheet name="OSTALO" sheetId="6" r:id="rId9"/>
  </sheets>
  <externalReferences>
    <externalReference r:id="rId10"/>
    <externalReference r:id="rId11"/>
    <externalReference r:id="rId12"/>
    <externalReference r:id="rId13"/>
    <externalReference r:id="rId14"/>
    <externalReference r:id="rId15"/>
    <externalReference r:id="rId16"/>
  </externalReferences>
  <definedNames>
    <definedName name="_dol2">#REF!</definedName>
    <definedName name="_hx2">#REF!</definedName>
    <definedName name="A">#REF!</definedName>
    <definedName name="CEVICU">#REF!</definedName>
    <definedName name="cevicu2">#REF!</definedName>
    <definedName name="CEVIJE">#REF!</definedName>
    <definedName name="CEVINIRO">#REF!</definedName>
    <definedName name="ceviniro2">#REF!</definedName>
    <definedName name="do">#REF!</definedName>
    <definedName name="DobMont">[1]OSNOVA!$B$38</definedName>
    <definedName name="DOL">#REF!</definedName>
    <definedName name="DOL?">#REF!</definedName>
    <definedName name="DOO">#REF!</definedName>
    <definedName name="ental">#REF!</definedName>
    <definedName name="ENTALPIJA">#REF!</definedName>
    <definedName name="Excel_BuiltIn_Database">[2]Sottocentrale!$A$2:$H$1009</definedName>
    <definedName name="Excel_BuiltIn_Print_Area_2">#REF!</definedName>
    <definedName name="grad_rekap_" localSheetId="1">#REF!</definedName>
    <definedName name="grad_rekap_">#REF!</definedName>
    <definedName name="HX">#REF!</definedName>
    <definedName name="KANALI">#REF!</definedName>
    <definedName name="kanali2">#REF!</definedName>
    <definedName name="KVSV5328A">#REF!</definedName>
    <definedName name="KVSV5329A">#REF!</definedName>
    <definedName name="NAP">#REF!</definedName>
    <definedName name="OLE_LINK1_1" localSheetId="8">[3]MOČNOSTNE!#REF!</definedName>
    <definedName name="OLE_LINK1_1">[4]MOČNOSTNE!#REF!</definedName>
    <definedName name="OLE_LINK1_2" localSheetId="8">[3]SIGNALNOKOMUNIKACIJSKE!#REF!</definedName>
    <definedName name="OLE_LINK1_2">[4]SIGNALNOKOMUNIKACIJSKE!#REF!</definedName>
    <definedName name="PODATKI">#REF!</definedName>
    <definedName name="PPENT">#REF!</definedName>
    <definedName name="PPVOL">#REF!</definedName>
    <definedName name="_xlnm.Print_Area" localSheetId="1">'A.0. rušitvena dela'!$A$1:$F$17</definedName>
    <definedName name="_xlnm.Print_Area" localSheetId="2">'A.II. sanacijska dela'!$A$1:$F$433</definedName>
    <definedName name="_xlnm.Print_Area" localSheetId="3">'C.I. močnostne'!$A$1:$F$317</definedName>
    <definedName name="_xlnm.Print_Area" localSheetId="4">'C.II. signalnokomunikacijske'!$A$1:$F$210</definedName>
    <definedName name="_xlnm.Print_Area" localSheetId="5">'D.I. vodovod'!$A$1:$F$171</definedName>
    <definedName name="_xlnm.Print_Area" localSheetId="6">'D.II. ogrevanje in hlajenje'!$A$1:$K$135</definedName>
    <definedName name="_xlnm.Print_Area" localSheetId="7">'D.III. prezračevanje'!$A$1:$K$201</definedName>
    <definedName name="_xlnm.Print_Area" localSheetId="8">OSTALO!$A$1:$F$20</definedName>
    <definedName name="_xlnm.Print_Area" localSheetId="0">Rekapitulacija!$A$1:$E$38</definedName>
    <definedName name="Print_Area_MI">#REF!</definedName>
    <definedName name="Print_Area_MI2">#REF!</definedName>
    <definedName name="_xlnm.Print_Titles" localSheetId="1">'A.0. rušitvena dela'!$6:$7</definedName>
    <definedName name="_xlnm.Print_Titles" localSheetId="2">'A.II. sanacijska dela'!$4:$5</definedName>
    <definedName name="_xlnm.Print_Titles" localSheetId="3">'C.I. močnostne'!$5:$6</definedName>
    <definedName name="_xlnm.Print_Titles" localSheetId="4">'C.II. signalnokomunikacijske'!$5:$6</definedName>
    <definedName name="_xlnm.Print_Titles" localSheetId="5">'D.I. vodovod'!$31:$32</definedName>
    <definedName name="_xlnm.Print_Titles" localSheetId="6">'D.II. ogrevanje in hlajenje'!$31:$32</definedName>
    <definedName name="_xlnm.Print_Titles" localSheetId="7">'D.III. prezračevanje'!$31:$32</definedName>
    <definedName name="racional" localSheetId="4">'C.II. signalnokomunikacijske'!#REF!</definedName>
    <definedName name="racional" localSheetId="8">[5]SIGNALNOKOMUNIKACIJSKE!#REF!</definedName>
    <definedName name="racional">[6]SIGNALNOKOMUNIKACIJSKE!#REF!</definedName>
    <definedName name="VISZR">#REF!</definedName>
    <definedName name="xx">'[7]CEHLKL-6-12'!$B$12:$H$997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5" l="1"/>
  <c r="F53" i="7"/>
  <c r="F10" i="6"/>
  <c r="F7" i="6"/>
  <c r="E28" i="1"/>
  <c r="F132" i="8"/>
  <c r="F169" i="7"/>
  <c r="E27" i="1" s="1"/>
  <c r="F427" i="3"/>
  <c r="F425" i="3"/>
  <c r="F429" i="3"/>
  <c r="E10" i="1"/>
  <c r="E12" i="1" s="1"/>
  <c r="F83" i="5"/>
  <c r="F188" i="5"/>
  <c r="F186" i="5"/>
  <c r="F184" i="5"/>
  <c r="F182" i="5"/>
  <c r="F179" i="5"/>
  <c r="F171" i="5"/>
  <c r="F169" i="5"/>
  <c r="F167" i="5"/>
  <c r="F165" i="5"/>
  <c r="F163" i="5"/>
  <c r="F162" i="5"/>
  <c r="F161" i="5"/>
  <c r="F158" i="5"/>
  <c r="F157" i="5"/>
  <c r="F156" i="5"/>
  <c r="F153" i="5"/>
  <c r="F150" i="5"/>
  <c r="F148" i="5"/>
  <c r="F146" i="5"/>
  <c r="F138" i="5"/>
  <c r="F135" i="5"/>
  <c r="F133" i="5"/>
  <c r="F129" i="5"/>
  <c r="F127" i="5"/>
  <c r="F125" i="5"/>
  <c r="F123" i="5"/>
  <c r="F121" i="5"/>
  <c r="F119" i="5"/>
  <c r="F117" i="5"/>
  <c r="F115" i="5"/>
  <c r="F140" i="5" s="1"/>
  <c r="F201" i="5" s="1"/>
  <c r="F107" i="5"/>
  <c r="F106" i="5"/>
  <c r="F103" i="5"/>
  <c r="F102" i="5"/>
  <c r="F99" i="5"/>
  <c r="F96" i="5"/>
  <c r="F85" i="5"/>
  <c r="F92" i="5"/>
  <c r="F90" i="5"/>
  <c r="F88" i="5"/>
  <c r="F81" i="5"/>
  <c r="F75" i="5"/>
  <c r="F73" i="5"/>
  <c r="F77" i="5"/>
  <c r="F79" i="5"/>
  <c r="F69" i="5"/>
  <c r="F71" i="5"/>
  <c r="F67" i="5"/>
  <c r="F65" i="5"/>
  <c r="F57" i="5"/>
  <c r="F52" i="5"/>
  <c r="F32" i="5"/>
  <c r="F31" i="5"/>
  <c r="F30" i="5"/>
  <c r="F29" i="5"/>
  <c r="F28" i="5"/>
  <c r="F27" i="5"/>
  <c r="F26" i="5"/>
  <c r="F25" i="5"/>
  <c r="F24" i="5"/>
  <c r="F23" i="5"/>
  <c r="F37" i="5" s="1"/>
  <c r="F40" i="5" s="1"/>
  <c r="F43" i="5" s="1"/>
  <c r="F198" i="5" s="1"/>
  <c r="F22" i="5"/>
  <c r="F21" i="5"/>
  <c r="F20" i="5"/>
  <c r="F19" i="5"/>
  <c r="F18" i="5"/>
  <c r="F17" i="5"/>
  <c r="F54" i="5"/>
  <c r="F307" i="4"/>
  <c r="F306" i="4"/>
  <c r="F300" i="4"/>
  <c r="F298" i="4"/>
  <c r="F296" i="4"/>
  <c r="F294" i="4"/>
  <c r="F292" i="4"/>
  <c r="F290" i="4"/>
  <c r="F288" i="4"/>
  <c r="F286" i="4"/>
  <c r="F284" i="4"/>
  <c r="F282" i="4"/>
  <c r="F281" i="4"/>
  <c r="F279" i="4"/>
  <c r="F277" i="4"/>
  <c r="F275" i="4"/>
  <c r="F273" i="4"/>
  <c r="F271" i="4"/>
  <c r="F269" i="4"/>
  <c r="F263" i="4"/>
  <c r="F261" i="4"/>
  <c r="F257" i="4"/>
  <c r="F245" i="4"/>
  <c r="F231" i="4"/>
  <c r="F228" i="4"/>
  <c r="F226" i="4"/>
  <c r="F224" i="4"/>
  <c r="F222" i="4"/>
  <c r="F221" i="4"/>
  <c r="F218" i="4"/>
  <c r="F216" i="4"/>
  <c r="F214" i="4"/>
  <c r="F213" i="4"/>
  <c r="F210" i="4"/>
  <c r="F209" i="4"/>
  <c r="F208" i="4"/>
  <c r="F207" i="4"/>
  <c r="F206" i="4"/>
  <c r="F203" i="4"/>
  <c r="F201" i="4"/>
  <c r="F200" i="4"/>
  <c r="F197" i="4"/>
  <c r="F196" i="4"/>
  <c r="F193" i="4"/>
  <c r="F192" i="4"/>
  <c r="F190" i="4"/>
  <c r="F189" i="4"/>
  <c r="F188" i="4"/>
  <c r="F185" i="4"/>
  <c r="F184" i="4"/>
  <c r="F183" i="4"/>
  <c r="F180" i="4"/>
  <c r="F179" i="4"/>
  <c r="F178" i="4"/>
  <c r="F177" i="4"/>
  <c r="F176" i="4"/>
  <c r="F175" i="4"/>
  <c r="F174" i="4"/>
  <c r="F173" i="4"/>
  <c r="F172" i="4"/>
  <c r="F167" i="4"/>
  <c r="F164" i="4"/>
  <c r="F163" i="4"/>
  <c r="F23" i="4"/>
  <c r="F15" i="4"/>
  <c r="F16" i="4"/>
  <c r="F17" i="4"/>
  <c r="F18" i="4"/>
  <c r="F19" i="4"/>
  <c r="F20" i="4"/>
  <c r="F24" i="4"/>
  <c r="F27" i="4"/>
  <c r="F28" i="4"/>
  <c r="F29" i="4"/>
  <c r="F30" i="4"/>
  <c r="F34" i="4"/>
  <c r="F35" i="4"/>
  <c r="F38" i="4"/>
  <c r="F39" i="4"/>
  <c r="F42" i="4"/>
  <c r="F43" i="4"/>
  <c r="F46" i="4"/>
  <c r="F47" i="4"/>
  <c r="F49" i="4"/>
  <c r="F50" i="4"/>
  <c r="F53" i="4"/>
  <c r="F54" i="4"/>
  <c r="F55" i="4"/>
  <c r="F56" i="4"/>
  <c r="F60" i="4"/>
  <c r="F61" i="4"/>
  <c r="F64" i="4"/>
  <c r="F65" i="4"/>
  <c r="F66" i="4"/>
  <c r="F69" i="4"/>
  <c r="F70" i="4"/>
  <c r="F71" i="4"/>
  <c r="F72" i="4"/>
  <c r="F75" i="4"/>
  <c r="F76" i="4"/>
  <c r="F77" i="4"/>
  <c r="F80" i="4"/>
  <c r="F81" i="4"/>
  <c r="F82" i="4"/>
  <c r="F84" i="4"/>
  <c r="F85" i="4"/>
  <c r="F86" i="4"/>
  <c r="F87" i="4"/>
  <c r="F90" i="4"/>
  <c r="F91" i="4"/>
  <c r="F94" i="4"/>
  <c r="F95" i="4"/>
  <c r="F97" i="4"/>
  <c r="F98" i="4"/>
  <c r="F99" i="4"/>
  <c r="F101" i="4"/>
  <c r="F102" i="4"/>
  <c r="F103" i="4"/>
  <c r="F104" i="4"/>
  <c r="F107" i="4"/>
  <c r="F108" i="4"/>
  <c r="F111" i="4"/>
  <c r="F114" i="4"/>
  <c r="F117" i="4"/>
  <c r="F119" i="4"/>
  <c r="F121" i="4"/>
  <c r="F122" i="4"/>
  <c r="F123" i="4"/>
  <c r="F125" i="4"/>
  <c r="F127" i="4"/>
  <c r="F142" i="4"/>
  <c r="F143" i="4"/>
  <c r="F144" i="4"/>
  <c r="F145" i="4"/>
  <c r="F146" i="4"/>
  <c r="F147" i="4"/>
  <c r="F148" i="4"/>
  <c r="F149" i="4"/>
  <c r="F150" i="4"/>
  <c r="F151" i="4"/>
  <c r="F152" i="4"/>
  <c r="F153" i="4"/>
  <c r="F154" i="4"/>
  <c r="F155" i="4"/>
  <c r="F156" i="4"/>
  <c r="F159" i="4"/>
  <c r="F14" i="4"/>
  <c r="F7" i="3"/>
  <c r="F423" i="3"/>
  <c r="F421" i="3"/>
  <c r="F419" i="3"/>
  <c r="F417" i="3"/>
  <c r="F415" i="3"/>
  <c r="F413" i="3"/>
  <c r="F411" i="3"/>
  <c r="F408" i="3"/>
  <c r="F404" i="3"/>
  <c r="F401" i="3"/>
  <c r="F398" i="3"/>
  <c r="F394" i="3"/>
  <c r="F391" i="3"/>
  <c r="F388" i="3"/>
  <c r="F385" i="3"/>
  <c r="F381" i="3"/>
  <c r="F378" i="3"/>
  <c r="F375" i="3"/>
  <c r="F372" i="3"/>
  <c r="F369" i="3"/>
  <c r="F366" i="3"/>
  <c r="F363" i="3"/>
  <c r="F360" i="3"/>
  <c r="F354" i="3"/>
  <c r="F351" i="3"/>
  <c r="F348" i="3"/>
  <c r="F344" i="3"/>
  <c r="F341" i="3"/>
  <c r="F338" i="3"/>
  <c r="F334" i="3"/>
  <c r="F331" i="3"/>
  <c r="F328" i="3"/>
  <c r="F324" i="3"/>
  <c r="F321" i="3"/>
  <c r="F319" i="3"/>
  <c r="F316" i="3"/>
  <c r="F313" i="3"/>
  <c r="F307" i="3"/>
  <c r="F310" i="3"/>
  <c r="F305" i="3"/>
  <c r="F302" i="3"/>
  <c r="F299" i="3"/>
  <c r="F296" i="3"/>
  <c r="F293" i="3"/>
  <c r="F290" i="3"/>
  <c r="F287" i="3"/>
  <c r="F284" i="3"/>
  <c r="F281" i="3"/>
  <c r="F278" i="3"/>
  <c r="F274" i="3"/>
  <c r="F271" i="3"/>
  <c r="F268" i="3"/>
  <c r="F265" i="3"/>
  <c r="F262" i="3"/>
  <c r="F259" i="3"/>
  <c r="F256" i="3"/>
  <c r="F252" i="3"/>
  <c r="F249" i="3"/>
  <c r="F246" i="3"/>
  <c r="F243" i="3"/>
  <c r="F240" i="3"/>
  <c r="F237" i="3"/>
  <c r="F234" i="3"/>
  <c r="F232" i="3"/>
  <c r="F229" i="3"/>
  <c r="F226" i="3"/>
  <c r="F224" i="3"/>
  <c r="F221" i="3"/>
  <c r="F219" i="3"/>
  <c r="F216" i="3"/>
  <c r="F213" i="3"/>
  <c r="F210" i="3"/>
  <c r="F207" i="3"/>
  <c r="F205" i="3"/>
  <c r="F203" i="3"/>
  <c r="F201" i="3"/>
  <c r="F199" i="3"/>
  <c r="F196" i="3"/>
  <c r="F194" i="3"/>
  <c r="F192" i="3"/>
  <c r="F190" i="3"/>
  <c r="F188" i="3"/>
  <c r="F185" i="3"/>
  <c r="F182" i="3"/>
  <c r="F180" i="3"/>
  <c r="F178" i="3"/>
  <c r="F175" i="3"/>
  <c r="F173" i="3"/>
  <c r="F170" i="3"/>
  <c r="F167" i="3"/>
  <c r="F164" i="3"/>
  <c r="F162" i="3"/>
  <c r="F159" i="3"/>
  <c r="F156" i="3"/>
  <c r="F154" i="3"/>
  <c r="F151" i="3"/>
  <c r="F149" i="3"/>
  <c r="F147" i="3"/>
  <c r="F145" i="3"/>
  <c r="F142" i="3"/>
  <c r="F140" i="3"/>
  <c r="F138" i="3"/>
  <c r="F136" i="3"/>
  <c r="F134" i="3"/>
  <c r="F131" i="3"/>
  <c r="F129" i="3"/>
  <c r="F127" i="3"/>
  <c r="F124" i="3"/>
  <c r="F122" i="3"/>
  <c r="F119" i="3"/>
  <c r="F117" i="3"/>
  <c r="F115" i="3"/>
  <c r="F113" i="3"/>
  <c r="F110" i="3"/>
  <c r="F108" i="3"/>
  <c r="F106" i="3"/>
  <c r="F104" i="3"/>
  <c r="F101" i="3"/>
  <c r="F99" i="3"/>
  <c r="F97" i="3"/>
  <c r="F95" i="3"/>
  <c r="F92" i="3"/>
  <c r="F89" i="3"/>
  <c r="F87" i="3"/>
  <c r="F84" i="3"/>
  <c r="F82" i="3"/>
  <c r="F80" i="3"/>
  <c r="F78" i="3"/>
  <c r="F76" i="3"/>
  <c r="F74" i="3"/>
  <c r="F72" i="3"/>
  <c r="F70" i="3"/>
  <c r="F68" i="3"/>
  <c r="F66" i="3"/>
  <c r="F63" i="3"/>
  <c r="F61" i="3"/>
  <c r="F59" i="3"/>
  <c r="F57" i="3"/>
  <c r="F55" i="3"/>
  <c r="F53" i="3"/>
  <c r="F51" i="3"/>
  <c r="F49" i="3"/>
  <c r="F47" i="3"/>
  <c r="F45" i="3"/>
  <c r="F42" i="3"/>
  <c r="F40" i="3"/>
  <c r="F38" i="3"/>
  <c r="F35" i="3"/>
  <c r="F33" i="3"/>
  <c r="F31" i="3"/>
  <c r="F29" i="3"/>
  <c r="F26" i="3"/>
  <c r="F24" i="3"/>
  <c r="F21" i="3"/>
  <c r="F19" i="3"/>
  <c r="F17" i="3"/>
  <c r="F15" i="3"/>
  <c r="F13" i="3"/>
  <c r="F11" i="3"/>
  <c r="F9" i="3"/>
  <c r="F357" i="3"/>
  <c r="D406" i="3"/>
  <c r="F406" i="3" s="1"/>
  <c r="F8" i="2"/>
  <c r="F13" i="2"/>
  <c r="F11" i="2"/>
  <c r="F129" i="4" l="1"/>
  <c r="F313" i="4" s="1"/>
  <c r="F302" i="4"/>
  <c r="F315" i="4" s="1"/>
  <c r="F173" i="5"/>
  <c r="F202" i="5" s="1"/>
  <c r="F190" i="5"/>
  <c r="F203" i="5" s="1"/>
  <c r="F259" i="4"/>
  <c r="F265" i="4" s="1"/>
  <c r="F314" i="4" s="1"/>
  <c r="F431" i="3"/>
  <c r="E16" i="1" s="1"/>
  <c r="E18" i="1" s="1"/>
  <c r="D15" i="2"/>
  <c r="F15" i="2" s="1"/>
  <c r="F17" i="2" s="1"/>
  <c r="F190" i="9" l="1"/>
  <c r="F113" i="8"/>
  <c r="F193" i="9"/>
  <c r="F187" i="9"/>
  <c r="F184" i="9"/>
  <c r="F181" i="9"/>
  <c r="F178" i="9"/>
  <c r="F173" i="9"/>
  <c r="F172" i="9"/>
  <c r="F167" i="9"/>
  <c r="F163" i="9"/>
  <c r="F162" i="9"/>
  <c r="F161" i="9"/>
  <c r="F160" i="9"/>
  <c r="F159" i="9"/>
  <c r="F158" i="9"/>
  <c r="F149" i="9"/>
  <c r="F147" i="9"/>
  <c r="F141" i="9"/>
  <c r="F135" i="9"/>
  <c r="F130" i="9"/>
  <c r="F125" i="9"/>
  <c r="F123" i="9"/>
  <c r="F122" i="9"/>
  <c r="F121" i="9"/>
  <c r="F115" i="9"/>
  <c r="F107" i="9"/>
  <c r="F96" i="9"/>
  <c r="F93" i="9"/>
  <c r="F87" i="9"/>
  <c r="F82" i="9"/>
  <c r="F72" i="9"/>
  <c r="F199" i="9" s="1"/>
  <c r="E29" i="1" s="1"/>
  <c r="E31" i="1" s="1"/>
  <c r="F71" i="9"/>
  <c r="F67" i="9"/>
  <c r="F66" i="9"/>
  <c r="F61" i="9"/>
  <c r="F50" i="9"/>
  <c r="F127" i="8"/>
  <c r="F125" i="8"/>
  <c r="F122" i="8"/>
  <c r="F119" i="8"/>
  <c r="F116" i="8"/>
  <c r="F110" i="8"/>
  <c r="F107" i="8"/>
  <c r="F104" i="8"/>
  <c r="F101" i="8"/>
  <c r="F99" i="8"/>
  <c r="F98" i="8"/>
  <c r="F95" i="8"/>
  <c r="F90" i="8"/>
  <c r="F89" i="8"/>
  <c r="F81" i="8"/>
  <c r="F80" i="8"/>
  <c r="F79" i="8"/>
  <c r="F76" i="8"/>
  <c r="F75" i="8"/>
  <c r="F74" i="8"/>
  <c r="F73" i="8"/>
  <c r="F56" i="8"/>
  <c r="F53" i="8"/>
  <c r="F48" i="8"/>
  <c r="F43" i="8"/>
  <c r="F40" i="8"/>
  <c r="F163" i="7"/>
  <c r="F160" i="7"/>
  <c r="F157" i="7"/>
  <c r="F154" i="7"/>
  <c r="F151" i="7"/>
  <c r="F148" i="7"/>
  <c r="F147" i="7"/>
  <c r="F142" i="7"/>
  <c r="F141" i="7"/>
  <c r="F136" i="7"/>
  <c r="F131" i="7"/>
  <c r="F130" i="7"/>
  <c r="F129" i="7"/>
  <c r="F128" i="7"/>
  <c r="F127" i="7"/>
  <c r="F122" i="7"/>
  <c r="F121" i="7"/>
  <c r="F110" i="7"/>
  <c r="F105" i="7"/>
  <c r="F100" i="7"/>
  <c r="F94" i="7"/>
  <c r="F87" i="7"/>
  <c r="F75" i="7"/>
  <c r="F63" i="7"/>
  <c r="F44" i="7"/>
  <c r="B203" i="5"/>
  <c r="B202" i="5"/>
  <c r="B201" i="5"/>
  <c r="B200" i="5"/>
  <c r="B199" i="5"/>
  <c r="A146" i="5"/>
  <c r="A148" i="5"/>
  <c r="A115" i="5"/>
  <c r="A117" i="5"/>
  <c r="A119" i="5" s="1"/>
  <c r="A121" i="5" s="1"/>
  <c r="A123" i="5" s="1"/>
  <c r="A125" i="5" s="1"/>
  <c r="A127" i="5" s="1"/>
  <c r="A129" i="5" s="1"/>
  <c r="A133" i="5" s="1"/>
  <c r="A135" i="5" s="1"/>
  <c r="A137" i="5" s="1"/>
  <c r="F109" i="5"/>
  <c r="F200" i="5" s="1"/>
  <c r="A67" i="5"/>
  <c r="A69" i="5" s="1"/>
  <c r="A71" i="5" s="1"/>
  <c r="A73" i="5" s="1"/>
  <c r="A75" i="5" s="1"/>
  <c r="A77" i="5" s="1"/>
  <c r="A79" i="5" s="1"/>
  <c r="A81" i="5" s="1"/>
  <c r="A83" i="5" s="1"/>
  <c r="A85" i="5" s="1"/>
  <c r="A88" i="5" s="1"/>
  <c r="A90" i="5" s="1"/>
  <c r="A92" i="5" s="1"/>
  <c r="A95" i="5" s="1"/>
  <c r="A98" i="5" s="1"/>
  <c r="A101" i="5" s="1"/>
  <c r="A105" i="5" s="1"/>
  <c r="F59" i="5"/>
  <c r="F199" i="5" s="1"/>
  <c r="B314" i="4"/>
  <c r="F309" i="4"/>
  <c r="F316" i="4" s="1"/>
  <c r="F317" i="4" s="1"/>
  <c r="E21" i="1" s="1"/>
  <c r="A141" i="4"/>
  <c r="A159" i="4" s="1"/>
  <c r="A162" i="4" s="1"/>
  <c r="A166" i="4" s="1"/>
  <c r="A171" i="4" s="1"/>
  <c r="A182" i="4" s="1"/>
  <c r="A187" i="4" s="1"/>
  <c r="A192" i="4" s="1"/>
  <c r="A195" i="4" s="1"/>
  <c r="A199" i="4" s="1"/>
  <c r="A203" i="4" s="1"/>
  <c r="A205" i="4" s="1"/>
  <c r="A212" i="4" s="1"/>
  <c r="A216" i="4" s="1"/>
  <c r="A218" i="4" s="1"/>
  <c r="A220" i="4" s="1"/>
  <c r="A224" i="4" s="1"/>
  <c r="A226" i="4" s="1"/>
  <c r="A228" i="4" s="1"/>
  <c r="A26" i="4"/>
  <c r="A33" i="4" s="1"/>
  <c r="A37" i="4" s="1"/>
  <c r="A41" i="4" s="1"/>
  <c r="A45" i="4" s="1"/>
  <c r="A49" i="4" s="1"/>
  <c r="A53" i="4" s="1"/>
  <c r="A13" i="4"/>
  <c r="A19" i="4" s="1"/>
  <c r="F205" i="5" l="1"/>
  <c r="E22" i="1" s="1"/>
  <c r="E24" i="1" s="1"/>
  <c r="E33" i="1" s="1"/>
  <c r="E37" i="1" s="1"/>
  <c r="F12" i="6"/>
  <c r="E35" i="1" s="1"/>
</calcChain>
</file>

<file path=xl/sharedStrings.xml><?xml version="1.0" encoding="utf-8"?>
<sst xmlns="http://schemas.openxmlformats.org/spreadsheetml/2006/main" count="1703" uniqueCount="824">
  <si>
    <t>REKONSTRUKCIJA OBJEKTA PALAČA BASEGGIO</t>
  </si>
  <si>
    <t>INVESTITOR:  ZNANSTVENO RAZISKOVALNO SREDIŠČE KOPER</t>
  </si>
  <si>
    <t>SKUPNA REKAPITULACIJA</t>
  </si>
  <si>
    <t>A.</t>
  </si>
  <si>
    <t>GRADBENA DELA</t>
  </si>
  <si>
    <t>0.</t>
  </si>
  <si>
    <t>RUŠITVENA DELA</t>
  </si>
  <si>
    <t>I.</t>
  </si>
  <si>
    <t>II.</t>
  </si>
  <si>
    <t>SANACIJSKA DELA</t>
  </si>
  <si>
    <t>III.</t>
  </si>
  <si>
    <t>SKUPAJ GRADBENA DELA</t>
  </si>
  <si>
    <t>B.</t>
  </si>
  <si>
    <t>OBRTNIŠKA DELA</t>
  </si>
  <si>
    <t>SKUPAJ OBRTNIŠKA DELA</t>
  </si>
  <si>
    <t>C.</t>
  </si>
  <si>
    <t>ELEKTROINSTALACIJE:</t>
  </si>
  <si>
    <t>D.</t>
  </si>
  <si>
    <t>STROJNE INSTALACIJE:</t>
  </si>
  <si>
    <t>SKUPAJ:</t>
  </si>
  <si>
    <t xml:space="preserve">Vsa rušitvena dela se izvajajo z upoštevanjem vseh tehničnih rešitev rušenja z upoštevanjem varnostnih ukrepov pri rušenju.
Investitor mora zagotoviti, da izvajalci gradbenih del gradbene odpadke oddajo zbiralcu gradbenih odpadkov. Iz dokazil o naročilu prevzema gradbenih odpadkov mora biti razvidna vrsta gradbenih odpadkov, predvidena količina nastajanja gradbenih odpadkov ter naslov gradbišča z navedbo pripadajočega gradbenega dovoljenja, na katerega se nanaša prevzem gradbenih odpadkov. Investitor mora za celotno gradbišče  pooblastiti enega od izvajalcev, ki bo v njegovem imenu oddajal gradbene odpadke zbiralcu odpadkov, v predelavo in odstranjevanje in ob oddaji vsake pošiljke odpadkov izpolnil evidenčni list, določen s predpisi, ki urejajo ravnaje z odpadki.
Pri rušitvenih delih je potrebno upoštevati predpise iz varstva pri gradbenem delu. Poleg Pravilnika o varstvu pri gradbenem delu je potrebno upoštevati tudi druge varnostne predpise, zlasti še Pravilnik o nakladanju in razkladanju tovornih vozil, Pravilnik o varstvu pri delu z delovnimi pripravami in napravami, Zakon o varovanju zdravja pri delu, Pravilnik o obremenjevanju tal z vnašanjem odpadkov in Uredbo o odpadkih
Ves odpadni material sortirati na gradbiščni deponiji in sproti transportirati na organizirano deponijo, obrat za reciklažo ali mestni odpad z upoštevanjem pravilnika o ravnanju z gradbenimi odpadki! Obrat za reciklažo ali organizirano komunalno deponijo izbere  izvajalec, katerega stroški so tudi komunalne takse in okoljevarstveni dodatki.
</t>
  </si>
  <si>
    <t>V ceno na e.m. v posameznih postavkah zajeti tudi vse vertikalne in horizontalne prenose, ter odvoz na deponijo in vse takse na deponiji.
- izdelavo tehnološkega elaborata rušenja, s prikazom organizacije izvajanja del, terminskim planom, številom ljudi in strojev, potrebnih za rušenje, ter prikaz ravnanja z gradbenimi odpadki (izbrane deponije)
- v ceni je potrebno upoštevati čiščenje transportnih poti med rušenjem objekta, oz. jih vzpostaviti v prejšnje stanje
- izvajalec je dolžan na lastne stroške zaščititi pred poškodovanjem in uničenjem sosednje obstoječe objekte, predmete, okolico in osebe, ravno tako mora varovati obstoječe komunalne vode, komunikacijske in druge naprave. Izvajalec mora poleg splošnega gradbenega zavarovanja skleniti zavarovanje še za dodatno nevarnost: odgovornost izvajalca del in kopijo police predati investitorju
- ponudnik mora v ceni upoštevati vse tehnične zahteve, ki so podane v tehničnem opisu projekta, vse predpise varstva pri delu, predpise o ravnanju z gradbenimi odpadki, predpise varstva pred požarom in pogoje soglasodajalcev.
- Ponudnik si mora objekte pred oddajo ponudbe ogledati
Prav tako ponudnik s podpisom na ponudbi potrjuje, da je seznanjen s stanjem objektov na kraju rušenja.
Vso morebitno škodo, ki nastane zaradi neupoštevanje zahtev v splošnem (tehničnem) opisu projekta, nosi izvajalec del.
V c.e.m. je potrebno upoštevati čiščenje po posameznih fazah dela, ter odvoz odpadkov na deponijo do 10 km in plačilo takse.</t>
  </si>
  <si>
    <t>Iznos opreme iz objekta, z nakladanjem na kamion (ocena).</t>
  </si>
  <si>
    <t>kpl</t>
  </si>
  <si>
    <t xml:space="preserve">Čiščenje objekta,  z odvozom na gradbiščni depo ali nakladanjem na kamion. </t>
  </si>
  <si>
    <t>m2</t>
  </si>
  <si>
    <t>Sortiranje in odvoz v stalni depo oddaljen do 10 km.</t>
  </si>
  <si>
    <t>m3</t>
  </si>
  <si>
    <t>Plačilo depoja nenevarnih gradbenih odpadkov.</t>
  </si>
  <si>
    <t>SEVERNA FASADA</t>
  </si>
  <si>
    <t>m1</t>
  </si>
  <si>
    <t>Dobava in montaža vtočnega kotlička, oziroma skoznika za odtok s strehe oziroma žlote.</t>
  </si>
  <si>
    <t>kom</t>
  </si>
  <si>
    <t>Dobava in vgradnja peskolova iz betonske cevi fi 40 z betonskim pokrovom, skupaj s povezavo na obstoječo meteorno kanalizacijo s pvc cevjo fi 125 mm.</t>
  </si>
  <si>
    <t>Izdelava križanja meteorne kanalizacije z obstoječim elektro vodom.</t>
  </si>
  <si>
    <t xml:space="preserve">Sanacija zamakanja obstoječe odtočne cevi v fasadi: dolbljenje zidu, zamenjava obstoječe cevi v dolžini cca 2m, skupaj s tesnjenjem ter zazidava. </t>
  </si>
  <si>
    <t>Dobava in montaža žlote iz alu pločevine, razvite širine do 55 cm z vlaganjem v historično kamnito žloto.</t>
  </si>
  <si>
    <t>Sanacija vidnih dotrajanih delov napušča (špirovci, deske, letve,..) s predhodnim brušenjem ter zaščito z oljem po navodilih ZVKDS – ocena.</t>
  </si>
  <si>
    <t>Sanacija severne fasade: čiščenje, lokalno odstranjevanje poškodovanih delov ometa ter potrebni nanosi sanirnega ometa, skupaj z gradbenimi odri.</t>
  </si>
  <si>
    <t>Sanacija severne fasade: čiščenje ter finalno slikanje v enakem tonu kot obstoječi, skupaj z gradbenimi odri.</t>
  </si>
  <si>
    <t>Dobava in montaža inox trakov z bodicami, zaščita pred pticami.</t>
  </si>
  <si>
    <t>PRITLIČJE-OSREDNJI TRAKT- VHODNA AVLA</t>
  </si>
  <si>
    <t>Dobava in montaža finalnega tlaka vhodne avle v sestavi: horizontalna hidroizolacija v sestavi 1x hladni premaz in 1x bitumensko armiran polno varjen trak poljubnega proizvajalca 4 mm s potrebnimi hor. Zavihki, trak na osnovi poliesterskega filca, xps deb 1 cm, cementni estrih deb. 5 cm, plošče apnenca deb. 6 cm, nedrseče obdelave, diagonalno polaganje.</t>
  </si>
  <si>
    <t>Čiščenje restavriranje in podzidava obstoječega originalnega baročnega stopnišča, skupaj z ustrezno zaščito pred poškodbami.</t>
  </si>
  <si>
    <t xml:space="preserve">Čiščenje, izravnava in delna zamenjava obloge iz kamnitih plošč apnenca v deb. 6 cm na 2 podestih originalnega stopnišča, skupaj s potrebno zamenjavo lesenih nosilcev zgornjega dela stopniščnih ram. </t>
  </si>
  <si>
    <t>Ometavanje obstoječih zidov pod stopniščem z grobim ometom.</t>
  </si>
  <si>
    <t>Izravnava obstoječih grobih ometov v avli v nivoju stenskih poslikav z grobo malto ter dvoplastnim nanosom finega zaribanega ometa deb 2 mm, tipa Marmorin na bazi apna (ton in zaključni izgled po naknadni izbiri projektanta in ZVKDS).</t>
  </si>
  <si>
    <t>Izdelava in montaža stopnic (3 kom) med kamnitim tlakom vhodne avle in obstoječo stopnico na severni fasadi – stopnice z  zaokroženimi zaključki 30/14 cm, izvedene v apnencu, kot obstoječe stopnice baročnega stopnišča.</t>
  </si>
  <si>
    <t>Izdelava in montaža ograje ob stopnicah višine 100 cm, iz železnih vertikalnih prečk, skupaj z ročajem, po naknadnem detajlu projektanta.</t>
  </si>
  <si>
    <t>Dobava in montaža zasteklenih ločnih alu dvokrilnih vrat v rjavem barvnem tonu (kot obstoječa), dim. 142/239 cm, NV1.</t>
  </si>
  <si>
    <t>Izdelava in montaža stopnic (2 kom) v knjižnici – stopnici z  zaokroženimi zaključki 30/14,5 cm, izvedene v apnencu, kot obstoječe.</t>
  </si>
  <si>
    <t>Dobava in montaža zasteklenih ločnih alu dvokrilnih vrat v rjavem barvnem tonu (kot obstoječa), dim. 144/254 cm, NV2.</t>
  </si>
  <si>
    <t>Dobava in montaža zasteklenih ločnih alu dvokrilnih vrat v rjavem barvnem tonu (kot obstoječa), dim. 153/260 cm, NV3.</t>
  </si>
  <si>
    <t>Dobava in montaža preklade iz jeklenega HEA profila, skupaj z odstranjevanjem obstoječe lesene preklade.</t>
  </si>
  <si>
    <t>Dobava in montaža polnih alu enokrilnih vrat v rjavem barvnem tonu (kot obstoječa), dim. 95/185 cm, NV4.</t>
  </si>
  <si>
    <t>Zaplinjanje lesenih tramov vhodne avle, skupaj z čiščenjem, ter izvedbo ustrezne antiinsekticidne zaščite po navodilu ZVKDS-ocena.</t>
  </si>
  <si>
    <t>Demontaža obstoječega lesenega poda nadstropja nad vhodno avlo z iznosom iz objekta ter odvozom na deponijo.</t>
  </si>
  <si>
    <t>Dobava in montaža ročnih gasilnikov na prah S6.</t>
  </si>
  <si>
    <t>Dobava in montaža ročnih gasilnikov na CO2.</t>
  </si>
  <si>
    <t>PRITLIČJE-ZAHODNI TRAKT-KNJIŽNICA</t>
  </si>
  <si>
    <t>Dobava in izdelava finalnega tlaka knjižnice iz lepljenih granitogres nedrsečih plošč po naknadni izbiri projektanta, skupaj z nizkostenskimi obrobami, eventuelnimi dilatacijskimi profili ter oblogo klančine za invalide.</t>
  </si>
  <si>
    <t>Izdelava in montaža ograje ob klančini, višine 100 cm, iz železnih vertikalnih prečk, skupaj z ročajem, po naknadnem detajlu projektanta.</t>
  </si>
  <si>
    <t>Slikarska obdelava sten knjižnice z disperzijsko barvo.</t>
  </si>
  <si>
    <t>Dobava in izdelava lesene police/klopi na parapetu pod ločno fiksno zasteklitvijo.</t>
  </si>
  <si>
    <t>Izdelava zidanega podesta dim. 162/100 cm s stopnicami (3 kom) med finalnim tlakom knjižnice in obstoječo kamnito stopnic na severni fasadi, dim. 30/15,8 cm, podest in stopnice obložene s ploščami apnenca.</t>
  </si>
  <si>
    <t>Izdelava in montaža ograje, višine 100 cm, iz železnih vertikalnih prečk, skupaj z ročajem, po naknadnem detajlu projektanta.</t>
  </si>
  <si>
    <t>Demontaža obstoječih enokrilnih alu zastekljenih vrat med knjižnico in arkadnim hodnikom dim. 110/234 cm v kamnitem zidu deb. 57 cm ter dobava in montaža požarnoodpornih vrat 30 minut z avtomatskim zapiranjem (lahko zastekljena s požarno varnim steklom) z odpiranjem v smeri evakuacije tako, da ne bodo ovirala evakuacijske poti preko novega stopnišča (desno odpiranje navzven).</t>
  </si>
  <si>
    <t>Zaplinjanje lesenih tramov knjižnice, skupaj z čiščenjem, ter izvedbo ustrezne antiinsekticidne zaščite po navodilu ZVKDS-ocena.</t>
  </si>
  <si>
    <t>Po potrebi dobava in montaža dodatne obloge suhomontažne stene med knjižnico in instalacijskim jaškom s fireboard oblogo zaradi zagotavljanja požarne odpornosti EI60.</t>
  </si>
  <si>
    <t>PRITLIČJE- VZHODNI TRAKT – MULTIMEDIJSKI LABORATORIJ</t>
  </si>
  <si>
    <t xml:space="preserve">Izdelava finalnega tlaka multimedijskega laboratorija v sestavi: horizontalna hidroizolacija v sestavi 1x hladni premaz in 1x bitumensko armiran polno varjen trak poljubnega proizvajalca 4 mm s potrebnimi hor. Zavihki, xps termoizolacija 4 cm, plavajoči zalikani cementni estrih 5 cm, lepljene nedrseče granitogres plošče po naknadni izbiri projektanta, skupaj z nizkostenskimi obrobami in eventuelnimi dilatacijskimi profili. </t>
  </si>
  <si>
    <t>Izravnava obstoječih grobih ometov v multimedijskega laboratorija v nivoju stenskih poslikav z grobo malto, izdelavo finega ometa ter slikanje z disperzijsko barvo v belem tonu.</t>
  </si>
  <si>
    <t>Dobava in montaža notranjega alu okna v rjavi barvi, dim, 100/60 cm, zasteklenega z enojnim motnim steklom, NO1.</t>
  </si>
  <si>
    <t>Dobava in montaža enokrilnih zastekljnih alu vrat v rjavi barvi, dim, 100/213 cm, zasteklenih z enojnim motnim steklom,  NV5.</t>
  </si>
  <si>
    <t>Demontaža obstoječih in dobava in montaža enokrilnih zasteklenih alu vrat v rjavi barvi, dim. 100/205 cm, NV7.</t>
  </si>
  <si>
    <t>Zaplinjanje lesenih tramov multimedijskega laboratorija, skupaj z čiščenjem, ter izvedbo ustrezne antiinsekticidne zaščite po navodilu ZVKDS-ocena.</t>
  </si>
  <si>
    <t>Slikanje ab stropne plošče med lesenimi tramovi: kitanje, brušenje in finalni oplesk z disperzijskio barvo v belem tonu.</t>
  </si>
  <si>
    <t>PRITLIČJE – VZHODNI TRAKT – SKLADIŠČE</t>
  </si>
  <si>
    <t>dobava in izdelava finalnega tlaka skladišča v sestavi: horizontalna hidroizolacija v sestavi 1x hladni premaz in 1x bitumensko armiran polno varjen trak poljubnega proizvajalca 4 mm s potrebnimi hor. Zavihki, trak na osnovi poliesterskega filca, xps deb 5 cm, plavajoči zalikani cementni estrih deb. 5 cm, lepljene nedrseče granitogres plošče 1 cm po naknadni izbiri projektanta, skupaj z nizkostenskimi obrobami.</t>
  </si>
  <si>
    <t>Izdelava finega ometa preko že izvedenih grobih ometov in slikanje sten z disperzijsko barvo v belem tonu.</t>
  </si>
  <si>
    <t>Slikanje ab stropne plošče; kitanje, brušenje in finalni oplesk z disperzijskio barvo v belem tonu.</t>
  </si>
  <si>
    <t>Dobava in montaža svetlobnih kupol dim.90/120 cm, skupaj z daljinskim odpiranjem na motorni pogon.</t>
  </si>
  <si>
    <t>PRITLIČJE – VZHODNI TRAKT – KOMUNIKACIJA</t>
  </si>
  <si>
    <t>Dobava in polaganje talnih nedrsečih granitogres plošč deb 1 cm po naknadni izbiri projektanta, skupaj s predhodno izravnavo, fugiranjem ter vsem potrebnim pomožnim materialom in lepljenjem, skupaj z nizkostenskimi obrobami.</t>
  </si>
  <si>
    <t>Slikanje sten: kitanje, brušenje in finalni oplesk z disperzijsko barvo v belem tonu.</t>
  </si>
  <si>
    <t xml:space="preserve">Dobava in montaža sestavljene alu zasteklitve dim. 100+112/234 cm alu izvedbe (do spuščenega stropa.), desno polje predstavlja fiksna enojna zasteklitev z varnostnim steklom, levo pa so enokrilna zastekjena vrata. Pravokotno se nanjo priključuje alu zasteklitev dim. 103+8+94/222 cm z dvojimi enokrilnimi vrati, zasteklenimi s termopan steklom, v sivi in rjavi barvi, kot so že vgrajena vrata.  </t>
  </si>
  <si>
    <t>PRITLIČJE- VZHODNI TRAKT-PISARNA UREDNIŠTVA</t>
  </si>
  <si>
    <t>Dobava in polaganje talnih nedrsečih granitogres plošč deb. 1 cm po naknadni izbiri projektanta, skupaj s predhodno izravnavo, fugiranjem ter vsem potrebnim pomožnim materialom in lepljenjem, skupaj z nizkostenskimi obrobami.</t>
  </si>
  <si>
    <t>PRITLIČJE-VZHODNI TRAKT – SANITARIJE</t>
  </si>
  <si>
    <t>Dobava in vgradnja montažne stene deb. 30 mm v moških sanitarijah ob trokaderu z rušitvijo obstoječe porolit predelne stene in krpanjem talne in stenske keramike.</t>
  </si>
  <si>
    <t>Prestavitev umivalnika v ženskih sanitarijah-krpanje stenske keramike.</t>
  </si>
  <si>
    <t>Prestavitev obstoječih vrat v moških sanitarijah, skupaj s pozidavo porolit stene deb. 15 cm in krpanjem stenske in talne keramike.</t>
  </si>
  <si>
    <t>PRITLIČJE – OSREDNJI TRAKT – ARKADNI HODNIK</t>
  </si>
  <si>
    <t xml:space="preserve">Dobava in montaža zgibnih dvokrilnih vrat, dim. 90+90/215 cm, iz perforirane pločevine v kovinskih okvirjih, z zgornjim vodilom in enakega vzorca ter rjavega barvnega tona, kot ostali že vgrajeni elementi iz perforirane pločevine. </t>
  </si>
  <si>
    <t>Dobava in montaža požarnovarne steklene stene EI 60, zasteklene z varnostnim steklom dim, 89/213 cm, NZ1.</t>
  </si>
  <si>
    <t>PRITLIČJE – ZAHODNI TRAKT – NOVO STOPNIŠČE</t>
  </si>
  <si>
    <t>Brušenje stopniščnih ploskev – lesenih plohov in finalna zaščita z lazurnim premazom v tonu hrast.</t>
  </si>
  <si>
    <t>Po potrebi demontaža in dobava in montaža nove ločne fiksne požarno varne EI 60 zasteklitve v alu okvirju med knjižnico in novim stopniščem, dim. 332/232 cm,</t>
  </si>
  <si>
    <t>PRITLIČJE – ZAHODNI TRAKT – KOTLARNA</t>
  </si>
  <si>
    <t>Oplesk obstoječih vhodnih vrat ter panelov na prezračevalnih odprtinah iz perforirane pločevine v rjavem barvnem tonu (enako kot obstoječe), skupaj s predhodnim brušenjem in čiščenjem.</t>
  </si>
  <si>
    <t>JUŽNA FASADA</t>
  </si>
  <si>
    <t>Dobava in polaganje bordure iz plošč apnenca dim. 42/170 cm, protidrsne obdelave, skupaj s pripravo podlage, lepljenjem in potrebnim fugiranjem, protidrsna obdelava, naknadno predpisana od ZVKDS-ocena.</t>
  </si>
  <si>
    <t>Dobava in montaža zgibne dvoriščne ograje iz 2x5 panelov iz perforirane pločevine v kovinskih okvirjih dim. 100/215 cm v rjavem tonu in istega vzorca kot že vgrajeni elementi iz perforirane pločevine na objektu.</t>
  </si>
  <si>
    <t>Sanacija fasadnih zidov: čiščenje, popravilo ometov ter finalno slikanje v enakem barvnem tonu kot obstoječi, skupaj z gradbenimi odri.</t>
  </si>
  <si>
    <t>Tlakovanje dostopa do dvorišča objekta na južni strani s kamnitimi ploščami peščenjaka, položenimi v peščeno posteljico, skupaj z niveliranjem.</t>
  </si>
  <si>
    <t>Sanacija ometov južne fasade arkadnega hodnika v sestavi: odstranjevanje obstoječega cementnega ometa, čiščenje z visokotlačnim čistilcem, nanos sanacijskega ometa, fini omet ter slikanje v pastelno rumenem tonu.</t>
  </si>
  <si>
    <t>Sanacija vidnih dotrajanih delov napušča (špirovci, deske, letve,..) s predhodnim brušenjem ter zaščito z oljem po navodilih ZVKD – ocena.</t>
  </si>
  <si>
    <t>1.NADSTROPJE – OSREDNJI TRAKT – VEČNAMENSKA DVORANA</t>
  </si>
  <si>
    <t>Dobava in montaža slojev tlaka večnamenske dvorane: osb plošče deb. 2,5 cm (na spodnji strani obložene z mavčnimi ploščami, gipsanimi in slikanimi v beli barvi), položene preko neoprenskih trakov, finalni tlak ladijski pod iz hrastovih desk deb. 2,5 cm, brušenih in oljenih, položenih v prečni smeri in stikovanih z utori (dimenzije, kvaliteta, finalna obdelava, ton po naknadni izbiri projektanta).</t>
  </si>
  <si>
    <t>Dobava in montaža železne prečke na zunanjo stran okna, dolžine 100 cm.</t>
  </si>
  <si>
    <t>Izravnava obstoječih grobih ometov v večnamenski dvorani v nivoju stenskih poslikav z grobo malto ter dvoplastnim nanosom finega zaribanega ometa deb 2 mm, tipa Marmorin na bazi apna (ton in zaključni izgled po naknadni izbiri projektanta in ZVKDS).</t>
  </si>
  <si>
    <t>Dobava in montaža dvokrilnih alu zasteklenih vrat v rjavem barvnem tonu (kot obstoječa), dim. 135/245 cm, NV8.</t>
  </si>
  <si>
    <t>Dobava in montaža dvokrilnih alu polnih vrat v rjavem barvnem tonu (kot obstoječa), dim. 135/245 cm, NV9.</t>
  </si>
  <si>
    <t>Dobava in montaža dvokrilnih alu zasteklenih vrat v rjavem barvnem tonu (kot obstoječa), dim. 148/261 cm, NV10.</t>
  </si>
  <si>
    <t>Dobava in montaža dvokrilnih alu polnih vrat v rjavem barvnem tonu (kot obstoječa), dim. 120/252 cm, NV11.</t>
  </si>
  <si>
    <t>Dobava in montaža dvokrilnih alu zasteklenih vrat s termočlenom in trojno zasteklitvijo, dim. 120/236 cm, ZV3.</t>
  </si>
  <si>
    <t>1. NADSTROPJE – OSREDNJI TRAKT – BALKON</t>
  </si>
  <si>
    <t xml:space="preserve">Izvedba finalnih slojev tlaka balkona: xps toplotne izolacije deb. 5 cm ter kamnitega tlaka balkona deb. 6 cm v cementni malti deb. 4 cm, skupaj 15 cm. Finalni tlak se izdela iz originalnih plošč peščenjaka, nedrseče finalne obdelave (obdelava, vrsta in dimenzije pohodnih površin bo naknadno predpisana s strani ZVDKS). </t>
  </si>
  <si>
    <t>Dobava in montaža inox rešetke žlote dim. 1046X15 cm.</t>
  </si>
  <si>
    <t>Demontaža pocinkane obrobe na mestu montaže kamnitih balustrov, sanacija originalnega kamnitega venca, namestitev inox odkapne pločevine razvite širine do 50 cm ter ponovna montaža originalnih kamnitih balustrov preko linijskih jeklenih moznikov v epoksidnem lepilu. V kolikor bo ograja iz balustrov nižja od 100 cm, se nadviša kamniti venec.</t>
  </si>
  <si>
    <t>Demontaža in montaža nove vertikalne odtočne cevi fi 10 cm do fasade zahodnega trakta nad vrati balkona, preko kamnite erte vrat do tlaka dvorišča z navezavo na peskolov. Enako izvesti tudi oba odtoka z balkona fi 5 cm v fasadi do tlaka dvorišča z navezavo na peskolov.</t>
  </si>
  <si>
    <t>1. NADSTROPJE -VZHODNI TRAKT – KABINET+ VEČNAMENSKI PROSTOR</t>
  </si>
  <si>
    <t>Izdelava finalnega tlaka kabineta in večnamenskega prostora: zvočna izolacija 2 cm, plavajoči zalikani armirani cementni estrih deb. 4,5 cm ter lepljeni tehno parket  deb. 2,5 cm po naknadni izbiri projektanta.</t>
  </si>
  <si>
    <t>Izravnava obstoječih grobih ometov v kabinetu in večnamenskem prostoru v nivoju stenskih poslikav z grobo malto ter dvoplastnim nanosom finega zaribanega ometa deb 2 mm, tipa Marmorin na bazi apna (ton in zaključni izgled po naknadni izbiri projektanta in ZVKDS).</t>
  </si>
  <si>
    <t>Dobava in montaža enokrilnih alu zasteklenih vrat v rjavem barvnem tonu (kot obstoječe), s termočlenom in troslojno zasteklitvijo dim. 110/250 cm, ZV4.</t>
  </si>
  <si>
    <t>Dobava in montaža enokrilnih alu zasteklenih vrat v rjavem barvnem tonu (kot obstoječe), dim. 102/202 cm, NV12.</t>
  </si>
  <si>
    <t>Izdelava suhomontažne predelne stene PS1 deb. 15 cm (obojestransko obložene z dvojnimi gk ploščami deb. 2x1,25 cm na tipski pocinkani podkonstrukciji in polnilom iz kamene volne deb. 10 cm) oziroma pohištvene izvedbe višine 315 cm in dolžine 452 cm, na vsaki strani zaključene z zasteklenim poljem v alu okviru z enojno zasteklitvijo širine 50 cm, opremljene z utopljenimi drsnimi vrati dim. 120/260 cm.</t>
  </si>
  <si>
    <t>Po potrebi (pod nadzorom statika) zamenjava lesenih nosilcev dim.12/16 cm – ocena.</t>
  </si>
  <si>
    <t>Izdelava obloge med lesenimi nosilci iz GK plošč v nivoju zgornjega roba nosilcev, skupaj s potrebno podkonstrukcijo, bandažiranjem, gipsanjem ter slikanjem v belem tonu.</t>
  </si>
  <si>
    <t>1. NADSTROPJE – VZHODNI TRAKT – KABINET + KOMUNIKACIJA 1</t>
  </si>
  <si>
    <t>Dobava in polaganje tehno parketa v deb 2,5 cm po naknadni izbiri projektanta, skupaj s predhodno izravnavo, lepljenjem, brušenjem in lakiranjem ter polaganjem nizkostenskih obrob v enaki kvaliteti kot parket.</t>
  </si>
  <si>
    <t>Izdelava finega ometa preko že izvedenih grobih ometov ter slikanje sten z disperzijsko barvo v belem barvnem tonu.</t>
  </si>
  <si>
    <t>Dobava in montaža enokrilnih alu zasteklenih vrat v rjavem barvnem tonu (kot obstoječe), s termočlenom in troslojno zasteklitvijo dim. 110/205 cm, ZV5.</t>
  </si>
  <si>
    <t>Dobava in montaža sestavljene alu zasteklitve v sivem barvnem tonu (kot obstoječe), z enojno zasteklitvijo dim. 29+100+29/235 cm, SZ2.</t>
  </si>
  <si>
    <t>Dobava in montaža knauf spuščene stropne obloge na tipski pocinkani podkonstrukciji, bandažirano, gipsano in slikano v belem tonu.</t>
  </si>
  <si>
    <t>Izdelava revizijskih odprtin stropa dim.  40/40 cm.</t>
  </si>
  <si>
    <t>1. NADSTROPJE – VZHODNI TRAKT – SANITARIJE</t>
  </si>
  <si>
    <t>Izdelava finalnega tlaka sanitarij v sestavi: horizontalna hidroizolacija v sestavi 1x hladni premaz in 1x bitumensko armiran polno varjen trak poljubnega proizvajalca 4 mm s potrebnimi hor. Zavihki, trak na osnovi poliesterskega filca, zvočna izolacija eps deb 5 cm, plavajoči zalikani armirani cementni estrih deb. 7 cm, lepljene nedrseče talne granitogres plošče 1 cm po naknadni izbiri projektanta, položene v naklonih proti talnemu sifonu.</t>
  </si>
  <si>
    <t>Izdelava finega ometa preko že izvedenih grobih ometov ter oblaganje sten do stropa z lepljenimi stenskimi granitogres ploščami deb. 1 cm po naknadni izbiri projektanta.</t>
  </si>
  <si>
    <t>Dobava in montaža enokrilnih alu polnih vrat v sivem barvnem tonu (kot obstoječe),  dim.81/210 cm, NV13.</t>
  </si>
  <si>
    <t>Izvedba novih preklad nad vrati.</t>
  </si>
  <si>
    <t>Dobava in montaža sanitarnih kabin Avenida, tip po naknadni izbiri projektanta, skupaj z 2 kom vrat dim. 81/210 cm in predelnim zaslonom za pisoar z montiranim ogledalom.</t>
  </si>
  <si>
    <t>Prestavitev vodovodne, električne instalacije ter razvodov fekalne kanalizacije v sanitarijah.</t>
  </si>
  <si>
    <t>1. NADSTROPJE – ZAHODNI TRAKT – PREDPROSTOR DVORANE+ SEJNA SOBA + PISARNA VODJE</t>
  </si>
  <si>
    <t>Izdelava točkovnih prezračevalnih odprtin suhomontažne stene (zaščita stenske poslikave) fi 50 mm na razmaku 100 cm, na zgornji in spodnji strani stene.</t>
  </si>
  <si>
    <t>Izdelava suhomontažne predelne stene PS2 deb. 15 cm (obojestransko obložene z dvojnimi gk ploščami deb. 2x1,25 cm na tipski pocinkani podkonstrukciji in polnilom iz kamene volne deb. 10 cm) oziroma pohištvene izvedbe višine 315 cm in dolžine 428 cm, na vsaki strani zaključene z zastekljenim poljem v alu okviru z enojno zasteklitvijo širine 50,oziroma 100 cm cm, opremljene z enokrilnimi vrati dim. 100/245 cm.</t>
  </si>
  <si>
    <t>Izdelava suhomontažne predelne stene PS3 deb. 15 cm (obojestransko obložene z dvojnimi gk ploščami deb. 2x1,25 cm na tipski pocinkani podkonstrukciji in polnilom iz kamene volne deb. 10 cm) oziroma pohištvene izvedbe višine 394 cm in dolžine 297 cm, na eni strani zaključene z zastekljenim poljem v alu okviru z enojno zasteklitvijo širine 91 cm, opremljene z enokrilnimivrati dim. 100/245 cm.</t>
  </si>
  <si>
    <t xml:space="preserve">kom </t>
  </si>
  <si>
    <t>Oblaganje obstoječe suhomontažne stene med predprostorom dvorane in instalacijskim jaškom s fireboard oblogo EI60.</t>
  </si>
  <si>
    <t>Po potrebi demontaža obstoječih alu vrat ter dobava in montaža novih alu zasteklenih vrat dim. 108/209 cm, požarno odpornih EI30 z avtomatskim zapiranjem, zasteklenih s požarno varnim steklom in odpiranjem v smeri evakuacije, NV14.</t>
  </si>
  <si>
    <t>1. NADSTROPJE – ZAHODNI TRAKT – NOVO STOPNIŠČE</t>
  </si>
  <si>
    <t>Polaganje lesenih plohov deb. 4 cm kot finalni tlak komunikacije 2, skupaj s pripravo podlage ter finalno obdelavo (enako kot stopnišče).</t>
  </si>
  <si>
    <t>Slikanje sten z disperzijsko barvo v belem tonu.</t>
  </si>
  <si>
    <t>Po potrebi oblaganje obstoječe suhomontažne stene s fireboard oblogo EI60, bandažirano, gipsano in slikano v belem tonu.</t>
  </si>
  <si>
    <t>Po potrebi demontaža in dobava in montaža novih alu zasteklenih vrat z avtomatskim zapiranjem, (zasteklena s požarno varnim steklom) EI 30 in odpiranjem v smeri evakuacije, dim. 105/208 cm, NV15.</t>
  </si>
  <si>
    <t>Dobava in montaža železne prečke dolžine 100 cm.</t>
  </si>
  <si>
    <t>Dobava in montaža novih alu zasteklenih enokrilnih vrat v rjavem barvnem tonu (kot obstoječe), dim. 110/210 cm s termočlenom in troslojno zasteklitvijo. ZV6.</t>
  </si>
  <si>
    <t>1. NADSTROPJE- ZAHODNI TRAKT – PISARNA UPRAVE</t>
  </si>
  <si>
    <t>2. NADSTROPJE – OSREDNJI TRAKT – GALERIJA VEČNAMENSKE DVORANE</t>
  </si>
  <si>
    <t>Brušenje, antikorozijska zaščita in finalni oplesk jeklenih konzolnih nosilcev galerije v sivem tonu (kot obstoječi v stropu vhodne avle).</t>
  </si>
  <si>
    <t>Izdelava dvoplastnega nanosa finega zaribanega ometa deb 2 mm, tipa Marmorin na bazi apna (ton in zaključni izgled po naknadni izbiri projektanta in ZVKDS).</t>
  </si>
  <si>
    <t>Čiščenje ostrešja, skupaj s pripravo, potrebnimi zaščitami in postavitvijo delovnega odra.</t>
  </si>
  <si>
    <t>2. NADSTROPJE – ZAHODNI TRAKT – KOMUNIKACIJA + 2 KABINETA</t>
  </si>
  <si>
    <t>Dobava in montaža novih alu zasteklenih vrat, rjavi ton(kot obstoječa), dim. 100/204 cm, NV16.</t>
  </si>
  <si>
    <t>Po potrebi demontaža in dobava in montaža novih alu zasteklenih vrat z avtomatskim zapiranjem (zasteklena s požarno varnim steklom), EI 30 in odpiranjem v smeri evakuacije, rjavi ton (kot obstoječa, dim. 105/245 cm, NV17.</t>
  </si>
  <si>
    <t>Izdelava suhomontažne predelne stene PS4 deb. 15 cm (obojestransko obložene z dvojnimi gk ploščami deb. 2x1,25 cm na tipski pocinkani podkonstrukciji in polnilom iz kamene volne deb. 10 cm) oziroma pohištvene izvedbe višine 282+24 cm in dolžine 524 cm, na vsaki strani zaključene z zastekljenim poljem v alu okviru z enojno zasteklitvijo širine 50 cm, opremljene z enokrilnimi vrati dim. 100/245 cm.</t>
  </si>
  <si>
    <t>Izdelava suhomontažne predelne stene PS5 deb. 15 cm (obojestransko obložene z dvojnimi gk ploščami deb. 2x1,25 cm na tipski pocinkani podkonstrukciji in polnilom iz kamene volne deb. 10 cm) oziroma pohištvene izvedbe višine 282+24 cm in dolžine 270+533 cm, na vsaki strani zaključene z zastekljenim poljem v alu okviru z enojno zasteklitvijo širine 50 cm, opremljene z enokrilnimi vrati dim. 100/245 cm.</t>
  </si>
  <si>
    <t>Oblaganje obstoječe suhomontažne stene med komunikacijo in instalacijskim jaškom s fireboard oblogo EI60, bandažirano, gipsano in slikano v belem tonu.</t>
  </si>
  <si>
    <t>Popravilo – restavratorska obdelava obstoječega kamnitega portala vrat NV17.</t>
  </si>
  <si>
    <t>Odstranitev in montaža nove toplotne izolacije v medetažni konstrukciji, enake debeline, če je uničena zaradi zamakanja, skupaj z odpiranjem konstrukcije ter ponovnim zapiranjem – ocena.</t>
  </si>
  <si>
    <t>Odstranjevanje poškodovanih ometov, izsuševanje, čiščenje, ponovna izdelava ter slikanje – ocena.</t>
  </si>
  <si>
    <t>2. NADSTROPJE – ZAHODNI TRAKT – NOVO STOPNIŠČE</t>
  </si>
  <si>
    <t>Odstranitev poškodovanih ometov, izsuševanje, čiščenje, ponovna izdelava ter slikanje – ocena.</t>
  </si>
  <si>
    <t>Demontaža poškodovanih Gk plošč ter ponovna montaža novih fireboard plošč EI60, skupaj z bandažiranjem, gipsanjem in slikanjem v belem tonu – ocena.</t>
  </si>
  <si>
    <t>Po potrebi demontaža in dobava in montaža nove fiksne požarno varne EI 30 zasteklitve v alu okvirju med podestom stopnišča in komunikacijo, dim. 100/215 cm, v rjavi barvi (kot obstoječe).</t>
  </si>
  <si>
    <t>MANSARDA – ZAHODNI TRAKT</t>
  </si>
  <si>
    <t>Dobava in montaža železne zaščitne mreže preko oken (kot obstoječe).</t>
  </si>
  <si>
    <t>Izdelava finalnega tlaka sanitarij v apartmajih v sestavi: horizontalna hidroizolacija v sestavi 1x hladni premaz in 1x bitumensko armiran polno varjen trak poljubnega proizvajalca 4 mm s potrebnimi hor. Zavihki, trak na osnovi poliesterskega filca, eps deb 12 cm, plavajoči zalikani armirani cementni estrih deb. 8 cm v naklonih proti rešetkam prhe.</t>
  </si>
  <si>
    <t>Dobava in polaganje talnih granitogres plošč, deb 1 cm po naknadni izbiri projektanta, skupaj s predhodno izravnavo, fugiranjem ter vsem potrebnim pomožnim materialom in lepljenjem ter obdelavo stika s steno s trajnoelastičnim kitom</t>
  </si>
  <si>
    <t>Dobava in polaganje stenskih granitogres plošč, deb 1 cm po naknadni izbiri projektanta, skupaj s predhodno izravnavo, fugiranjem ter vsem potrebnim pomožnim materialom in lepljenjem – upoštevati tudi brušenje robov na vogalih pod kotom 45 st.</t>
  </si>
  <si>
    <t>Izdelava oblog suhomontažnih predelnih sten deb. 15 cm (obojestransko obložene z dvojnimi gk ploščami, v kopalnicah GKI deb. 2x1,25 cm na tipski pocinkani podkonstrukciji in polnilom iz kamene volne deb. 10 cm), obloge sten med požarnimi sektorji morajo ustrezati požarni odpornosti EI60 (fireboard plošče).</t>
  </si>
  <si>
    <t>Slikanje sten in stropov: kitanje, brušenje in finalni oplesk z disperzijskio barvo v belem tonu.</t>
  </si>
  <si>
    <t>Izdelava spuščenega stropa, in sicer: enoslojne mavčne GK plošče na že izdelani tipski pocinkani podkonstrukciji.</t>
  </si>
  <si>
    <t>Dobava in montaža novih alu polnih vrat z avtomatskim zapiranjem, EI 30, dim. 90/210 cm, NV18.</t>
  </si>
  <si>
    <t>Dobava in montaža notranjih vrat v lesenem okvirju in krilom iz laminata, bele barve, dim. 90/210 cm, NV19.</t>
  </si>
  <si>
    <t>Sanacija ravne strehe: odstranjevanje kritine, pocinkane pločevinaste žlote ter zaključnih pločevinastih obrob, zamenjava toplotne izolacije (po potrebi) ter ponovno pokrivanje v naklonih proti strešni žloti in vertikalni odtočni cevi.</t>
  </si>
  <si>
    <t>SANACIJSKA DELA SKUPAJ</t>
  </si>
  <si>
    <t>JAKI TOK</t>
  </si>
  <si>
    <t>ŠIBKI TOK</t>
  </si>
  <si>
    <t>PROJEKTANTSKI POPIS S PREDIZMERAMI - JUNIJ 2021</t>
  </si>
  <si>
    <t>E1. Močnostne inštalacije in oprema</t>
  </si>
  <si>
    <t>Opomba: Pred izvedbo preveriti ali so obstoječe svetilke iz zaloge polno  opremljene(krmilniki, obesni in montažni pribor).  Svetilke DALI povezati s tipkalom za regulacijo svetlobe..
Pred naročilom novih svetilk preveriti zaloge svetilk. Mikkrolokacije svetilk potrdi arhitekt glede na dobavljeno notranjo opremo.</t>
  </si>
  <si>
    <t>Svetilke v skladišču</t>
  </si>
  <si>
    <t>M1.  SVETILKE</t>
  </si>
  <si>
    <t xml:space="preserve">HUNTER FLEX S 15x2X54W MP DEB1/10V + 10xLED HF S Spot QR111 8x2W + krmilniki - samo vgradnja </t>
  </si>
  <si>
    <t xml:space="preserve">SIJALKA FQ 54W/840 G5 </t>
  </si>
  <si>
    <t>kos</t>
  </si>
  <si>
    <t>žarnica za reflektorček Osram PP LEDSPOT 111 7.3 W/930 G53</t>
  </si>
  <si>
    <t>napajalnik za reflektorček 20W 12V</t>
  </si>
  <si>
    <t>MINUS C S2C 1x28W T16 G5 EB - samo montaža</t>
  </si>
  <si>
    <t xml:space="preserve">SIJALKA HE 28W/840 G5  </t>
  </si>
  <si>
    <t>HUNTER SPOT RV1-H 
   max.1x100W QR111 G53 12V - samo vgradnja</t>
  </si>
  <si>
    <t>Navap 6 LED 6x2W 70° WW - samo vgradnja</t>
  </si>
  <si>
    <t>Napajalnik regulacija - 702120111 Driver J20D 20W 250-700mA max.43V DALI(preveriti dovod 2x 1mm2 do svetilk)</t>
  </si>
  <si>
    <t>Dali krmilnik za vgradnjo v omaricoOsram MCU Dali</t>
  </si>
  <si>
    <t>svetilke SV 5.1 samo montaža. Sestavijo se po načrtu v linije skupaj 11 svetil!. 
Pri EM modulih preveriti izpravnost akomulatorjev in  po potrebi  zamenjati akumulatorje.</t>
  </si>
  <si>
    <t>MINUS LINE S 2x54W SEAMLESS EM 1h - samo  vgradnja</t>
  </si>
  <si>
    <t>Sijalka SEAMLESS 54W</t>
  </si>
  <si>
    <t>MINUS LINE S 5x54W SEAMLESS EM 1h - samo  vgradnja</t>
  </si>
  <si>
    <t>JAZZ E27 15W - samo prevzem, prevoz in vgradnja</t>
  </si>
  <si>
    <t>žarnica led E27 4 W 3000 °K opalna</t>
  </si>
  <si>
    <t>MELRIE Ares Led 483002.3 8W  samo vgranja</t>
  </si>
  <si>
    <t>11.1.</t>
  </si>
  <si>
    <t>12.</t>
  </si>
  <si>
    <t>201 MP  2x54W T16 G5  EB - samo  vgradnja</t>
  </si>
  <si>
    <t>13.</t>
  </si>
  <si>
    <t>TIM SOSPESA 300x50mm, 12V G4 72x10W - samo prevzem, prevoz in vgradnja</t>
  </si>
  <si>
    <t>LED sijalka PIN CorePro LEDcapsuleLV 2,1-20W 210lm 827 G4 300st. DIMM Mat 12V A++ PHILIPS [929002389402]</t>
  </si>
  <si>
    <t>Regulator dimer - min. 400 W za vklop</t>
  </si>
  <si>
    <t>14.</t>
  </si>
  <si>
    <t>HUNTER SPOT RV1-H max.1x100W QR111 G53 12V - samo vgradnja</t>
  </si>
  <si>
    <t>Led žarnica Osram PP LEDSPOT 111 11.5 W/930 G53 40° 900 Lm 12V -dimmable</t>
  </si>
  <si>
    <t>Napajalnik regulacija - min 20W 12V Dali</t>
  </si>
  <si>
    <t>Dali krmilnik za vgradnjo v omarico Osram MCU Dali (preveriti dovod 2x 1mm2 do svetilk)</t>
  </si>
  <si>
    <t>15.</t>
  </si>
  <si>
    <t xml:space="preserve">napajalniki -veže se po 2 svetili zaporedno!!!
Intra Driver PF30 30W 350-725mA max.44V FO 702120265
</t>
  </si>
  <si>
    <t xml:space="preserve">moduli zasilne razsvetljaveEM Intra KIT LED 9-57Vdc/350mA 1H AL 702230114 </t>
  </si>
  <si>
    <t xml:space="preserve">kos </t>
  </si>
  <si>
    <t>16.</t>
  </si>
  <si>
    <t>HUNTER FLEX S 4x2x28W MP DI + 3x slepi element - samo in vgradnja</t>
  </si>
  <si>
    <t xml:space="preserve">SIJALKA FH 28W/840 G5 </t>
  </si>
  <si>
    <t>Modul zasilne razsvetljave EM 1h za svetilko HUNTER FLEX S 2x28W MP DI-zamenjati akumulatorje!!</t>
  </si>
  <si>
    <t>17.</t>
  </si>
  <si>
    <t>TIM LED LINE 30m - samo vgradnja</t>
  </si>
  <si>
    <t xml:space="preserve">Intra 702120244 Driver LC 60W 24V FO
</t>
  </si>
  <si>
    <t>TIM LED LINE 2,5m - komplet cca 30 m-samo vgradnja</t>
  </si>
  <si>
    <t>19.</t>
  </si>
  <si>
    <t>TARO SDI DP 2+2x28W  T16 G5  EB - samo  vgradnja</t>
  </si>
  <si>
    <t>19.1</t>
  </si>
  <si>
    <t>TARO SDI DP 2+2x28W  T16 G5  EB - samo prevzem, prevoz in vgradnja</t>
  </si>
  <si>
    <t>20.</t>
  </si>
  <si>
    <t>TARO SDI DP 2x35W  T16 G5  EB - samo vgradnja</t>
  </si>
  <si>
    <t xml:space="preserve">SIJALKA FH 35W/840 G5 </t>
  </si>
  <si>
    <t>Modul zasilne razsvetljave EM 1h za svetilko TARO SDI HDP 2x35W EB-preveriti,če so enote v svetilki pri montaži in zamenjati akumulatorje</t>
  </si>
  <si>
    <t>21.</t>
  </si>
  <si>
    <t>TIM AIRY 484-R- - samo  vgradnja montira se eno žarnico</t>
  </si>
  <si>
    <t>SIJALKA LEDE27 3000°opalna 4W</t>
  </si>
  <si>
    <t>22.</t>
  </si>
  <si>
    <t>Intra Lona C 300 h100
SOP 1050 lm 11 W 830 FO IP43 white  18272411101</t>
  </si>
  <si>
    <t>23.</t>
  </si>
  <si>
    <t>Intra Lona C 300 h100
SOP 1050 lm 11 W 830 FO EM 1h IP43 white  18272711101</t>
  </si>
  <si>
    <t>24.</t>
  </si>
  <si>
    <t>LYS-W ACT.SA/1NC SS - samo prevzem, prevoz in vgradnja</t>
  </si>
  <si>
    <t>Piktogram puščica (ustrezna) - samo prevzem, prevoz in vgradnja</t>
  </si>
  <si>
    <t>oznake v načrtu niso iste-glej opis pozicije</t>
  </si>
  <si>
    <t>25.</t>
  </si>
  <si>
    <t>napajalnik  Driver U20 20W 250-700mA 2-54V FO 702120100-nastavitev na 250 mA</t>
  </si>
  <si>
    <t>26.</t>
  </si>
  <si>
    <t>27.</t>
  </si>
  <si>
    <t>Razsvetljava  skupaj  eur</t>
  </si>
  <si>
    <t>M2. INŠTALACIJSKI ELEKTRO MATERIAL</t>
  </si>
  <si>
    <t>Opomba: Vsa oprema  je lahko ekvivalent navedene opreme ali boljše kvalitete z enakimi karakteristikami.</t>
  </si>
  <si>
    <t>Pred naročilom je potrebno natančno preveriti rešitev postavitve in montaže vezano na dokončni načrt arhitekture.</t>
  </si>
  <si>
    <t>Vse strojne naprave so dobavljene s krmilno in periferno opremo vključno z ožičenjem, programiranjem in spuščanje v pogon.</t>
  </si>
  <si>
    <t>Dobava in vgradnja komplet :</t>
  </si>
  <si>
    <t xml:space="preserve">Dobava in polaganje napajalnega kabla . Kabel je delno položen v  kanale nad spuščenim stropom, delno uvlečen v inštalacijske cevi, delno pa pritrjen z ločnimi objemkami na kabelsko progo (dvižni vodi).                                                  </t>
  </si>
  <si>
    <t>J-H(St)H BMK rdeč 2x2x0,8mm2</t>
  </si>
  <si>
    <t>m</t>
  </si>
  <si>
    <t>N2XH-J 2x0,75mm2</t>
  </si>
  <si>
    <t>N2XH-J 3x0,75mm2</t>
  </si>
  <si>
    <t>N2XH-J 4x0,75mm2</t>
  </si>
  <si>
    <t>N2XH-J 6x0,75mm2</t>
  </si>
  <si>
    <t>N2XH-J 2x1,5mm2</t>
  </si>
  <si>
    <t>N2XH-J 3x1,5mm2</t>
  </si>
  <si>
    <t>N2XH-J 5x1,5mm2</t>
  </si>
  <si>
    <t>N2XH-J 3x2,5mm2</t>
  </si>
  <si>
    <t>N2XH-J 3x4mm2</t>
  </si>
  <si>
    <t>N2XH-J 5x2,5mm2</t>
  </si>
  <si>
    <t>N2XH-J 5x4mm2</t>
  </si>
  <si>
    <t>N2XH-J 5x6mm2</t>
  </si>
  <si>
    <t>N2XH-J 3x10mm2</t>
  </si>
  <si>
    <t>N2XH-J 5x10mm2</t>
  </si>
  <si>
    <t>Parapetni kanali</t>
  </si>
  <si>
    <t xml:space="preserve">Parapetni kovinski inštalacijski kanal Elba Al AT 170/90mm komplet s montažo, spojnimi, pritrdilnimi in zaključnimi komadi ter dekorativnim čelnim pokrovom (barvo kanala definira arhitekt!) </t>
  </si>
  <si>
    <t>Kabelske police</t>
  </si>
  <si>
    <t xml:space="preserve">Dobava in montaža kabelski polic montiranega na stropne nosilce z ustreznimi konzolami, pritrdilnim in spojnim materialom.                                                                          </t>
  </si>
  <si>
    <t>PK 100</t>
  </si>
  <si>
    <t>PK 200</t>
  </si>
  <si>
    <t xml:space="preserve">Dobava in montaža kabelskih lestev  300x60mm za dvižni vod, montirane v jašek z ustreznimi konzolami, pritrdilnim in spojnim materialom.                                                                          </t>
  </si>
  <si>
    <t>skupaj</t>
  </si>
  <si>
    <t>Talne doze</t>
  </si>
  <si>
    <t xml:space="preserve">Talna doza RKS 250, siva - 12 priključkov; 20mm obloge  </t>
  </si>
  <si>
    <t>Osnova talne doze UZD-250-2(70-120mm)390x390mm (A9) OB 7410030</t>
  </si>
  <si>
    <t>Pokrov priključne doze za oblogo 20mm RKS-250</t>
  </si>
  <si>
    <t>Komplet PVC doz 3xGB3 s ploščo za UDZ-250</t>
  </si>
  <si>
    <t>PVC ploščica za priključno opremo GB3-P3 3xkvadratna</t>
  </si>
  <si>
    <t>PVC ploščica za priključno opremo GB2-P3 3xkvadratna</t>
  </si>
  <si>
    <t>Izvod za kable AA SAK7011</t>
  </si>
  <si>
    <t>Šuko vtičnica  za v dozo 2x230 V</t>
  </si>
  <si>
    <t xml:space="preserve">Terminalska vtičnica 2xRJ45 UTP                                    </t>
  </si>
  <si>
    <t>PVC ploščica  - slepa za montažno dozo LP45</t>
  </si>
  <si>
    <t>Fleksibilne rebraste PVC cevi,  (komplet s polaganjem, podometno)</t>
  </si>
  <si>
    <t xml:space="preserve">Žica  za povezavo kovinskih mas  rumeno/zelena              </t>
  </si>
  <si>
    <t xml:space="preserve">N2XH-J 1x6  mm2                              </t>
  </si>
  <si>
    <t xml:space="preserve">N2XH-J 1x10  mm2                              </t>
  </si>
  <si>
    <t xml:space="preserve">N2XH-J 1x16  mm2                              </t>
  </si>
  <si>
    <t xml:space="preserve">Priključek na sponkah porabnika 230V, </t>
  </si>
  <si>
    <t xml:space="preserve">Priključek na sponkah porabnika 380V, </t>
  </si>
  <si>
    <t>Vtičnica plastična iz termoplasta 230V, 16A,  za p/o vgradnjo, (barvo določi arhitekt), komplet z  napisno ploščico  dozo in priborom za označitev, kot npr.: Legrand Mozaik</t>
  </si>
  <si>
    <t xml:space="preserve">enojna </t>
  </si>
  <si>
    <t>dvojna</t>
  </si>
  <si>
    <t>Vtičnica plastična iz termoplasta 230V, 16A,  za vgradnjo v parapetni kanal, (barvo določi arhitekt), komplet z  napisno ploščico in priborom za označitev, kot npr.: Legrand Mozaik</t>
  </si>
  <si>
    <t>trojna</t>
  </si>
  <si>
    <t xml:space="preserve">Vtičnica plastična iz termoplasta 380V, 16A,  za p/o vgradnjo,  bele barve,  s pokrovom komplet z  napisno ploščico  dozo in priborom za označitev, kot.npr.Legrand MOSAIC. </t>
  </si>
  <si>
    <t>Stikalo podometno, 10 A, 250 V. Komplet z montažo. Npr. .Legrand MOSAIC</t>
  </si>
  <si>
    <t>navadno</t>
  </si>
  <si>
    <t>menjalno</t>
  </si>
  <si>
    <t>križno</t>
  </si>
  <si>
    <t>tipkalo</t>
  </si>
  <si>
    <t>zatemnilno stikalo (multimedijska dvorana)</t>
  </si>
  <si>
    <t>Stikalo podometno, 16A, 250 V. Komplet z montažo. Npr. .Legrand MOSAIC</t>
  </si>
  <si>
    <t>Senzor gibanja 360 st. 16A - komplet</t>
  </si>
  <si>
    <t>Meriteve pooblaščenih institucij</t>
  </si>
  <si>
    <t>Označevanje posameznih vtičnic in pripadajočih kablov z trajnimi oznakami</t>
  </si>
  <si>
    <t xml:space="preserve">Dobava in montaža požarnega premaza in požarne pene kot zapore prehoda kablov in drugih inštalacij skozi požarne sektorje, ki so masivni zidovi, minimalne debeline 20 cm. Maksimalna velikost odprtine je višina 250 mm in širina 320 mm. Kable in kabelske police je potrebno premazati 10 cm pred in 10 cm po preboju v debelini najmanj 1 mm. Prav tako je potrebno premazati požarno peno in zid v debelini najmanj 1 mm suhega sloja najmanj 10 cm več kot je velikost odprtine. Ob montaži je potrebno upoštevati detajle po navodilih proizvajalca npr. Promat konstrukcije 481.2                                                                              Za celotno konstrukcijo je potrebno predložiti ustrezna dokazila o požarnih odpornostih.
</t>
  </si>
  <si>
    <t>Cena z montažo za velikost do 0,01-0,04 m2</t>
  </si>
  <si>
    <t>Cena z montažo za velikost do 0,04-0,08 m2</t>
  </si>
  <si>
    <t xml:space="preserve">Pregled obstoječe inštalacije </t>
  </si>
  <si>
    <t xml:space="preserve">Razno profilno železo pocinkano </t>
  </si>
  <si>
    <t>kg</t>
  </si>
  <si>
    <t>Drobni material</t>
  </si>
  <si>
    <t>20..</t>
  </si>
  <si>
    <t>Električna omara =N3+E1                =RM2</t>
  </si>
  <si>
    <t>Stikalni blok, podometen, Tip Mini PRAGMA, 26M Dimenzij: (VxŠxG; 480x366x80)mm  - samo vgradnja in montaža</t>
  </si>
  <si>
    <t>REDs diferenčno zaščitno stikalo 25/30mA 4p</t>
  </si>
  <si>
    <t>Prenapetostna zaščita, kot tip PROTEC B, 3p+N, Iimp=15kA, Iskra zaščita</t>
  </si>
  <si>
    <t>Tripolni inštalacijski odklopniki 20A, 15kA, karakteristike C, kot tip C60H Schneider Electric (za katodni odvodnik)</t>
  </si>
  <si>
    <t>Enopolni inštalacijski odklopniki 20A, 15kA, karakteristike C, kot tip C60H Schneider Electric (za katodni odvodnik)</t>
  </si>
  <si>
    <t>Instalacijski odklopnik, C60H, 15kA, 1p, B</t>
  </si>
  <si>
    <t>10A</t>
  </si>
  <si>
    <t>16A</t>
  </si>
  <si>
    <t>kombiniran zaščitni in Instalacijski odklopnik, C60H, 15kA, 2p, KZS</t>
  </si>
  <si>
    <t>Drobni in vezni material 10%</t>
  </si>
  <si>
    <t>Električna omara =N3+E2                =RM1</t>
  </si>
  <si>
    <t>V obstoječe stikalne bloke vgraditi :
9 kom kontaktor K16, 1f
9 kom izbirno stikalo 1,0,2                   
1 kom fotorele s fotosondo              
prevezave , napisne ploščice - komplet</t>
  </si>
  <si>
    <t xml:space="preserve">23. </t>
  </si>
  <si>
    <t>Meritve in atesti</t>
  </si>
  <si>
    <t xml:space="preserve">kpl </t>
  </si>
  <si>
    <t xml:space="preserve">24. </t>
  </si>
  <si>
    <t>Pregled in poročilo izvedenca za varnostno razsvetljavo</t>
  </si>
  <si>
    <t>M2 Instalacijski elektro material   skupaj  eur</t>
  </si>
  <si>
    <t>M3. STRELOVODNA NAPRAVA</t>
  </si>
  <si>
    <t xml:space="preserve">RF  valjanec 25x4 mm, za ozemljilo,položen vizkopan jarek </t>
  </si>
  <si>
    <t xml:space="preserve">RF valjanec 20x3 mm, za povezave in spoje </t>
  </si>
  <si>
    <t>Palična ozemljitvena sonda, 50x50/3x2000 mm</t>
  </si>
  <si>
    <t>INOX vodnik fi 8 mm, za odvodne in lovilne vode,
položen na zidna in strešna držala</t>
  </si>
  <si>
    <t>Zidna držala, INOX</t>
  </si>
  <si>
    <t>Strešna držala, INOX</t>
  </si>
  <si>
    <t>Križne sponke, inox</t>
  </si>
  <si>
    <t>sponke, INOX</t>
  </si>
  <si>
    <t>Kontaktne sponke</t>
  </si>
  <si>
    <t>Cevna objemka za odtočno cev</t>
  </si>
  <si>
    <t>Cevna objemka, razne</t>
  </si>
  <si>
    <t>Žlebna sponka, Cu</t>
  </si>
  <si>
    <t>Vertikalnamehanska zaščita, Rf  1,5m</t>
  </si>
  <si>
    <t>Pletenica P/F-Y 16 mm2</t>
  </si>
  <si>
    <t>Meritve strelovodne naprave</t>
  </si>
  <si>
    <t>Drobni in vezni material</t>
  </si>
  <si>
    <t xml:space="preserve">Manipulativni in transportni stroški </t>
  </si>
  <si>
    <t>M3 Strelovodna naprava    skupaj  eur</t>
  </si>
  <si>
    <t xml:space="preserve">M4. GRADBENA DELA ZA  STRELOVOD </t>
  </si>
  <si>
    <t xml:space="preserve">Strojni izkop jarka za ozemljilo z ovorami šir. 0,5Xgl. do 1m v zemljini III.-IV. Ktg (z mini mehanizacijo) , zasip , ureditev trase </t>
  </si>
  <si>
    <t>Fino planiranje in vzpostavitev končnega stanja na makedamskem delu.</t>
  </si>
  <si>
    <t>M4 Gradbena dela za strelovod    skupaj  eur</t>
  </si>
  <si>
    <t>REKAPITULACIJA E1</t>
  </si>
  <si>
    <t xml:space="preserve">M1  Svetilke </t>
  </si>
  <si>
    <t>€</t>
  </si>
  <si>
    <t xml:space="preserve">M3 STRELOVODNA NAPRAVA </t>
  </si>
  <si>
    <t>A.0.</t>
  </si>
  <si>
    <t>A.II.</t>
  </si>
  <si>
    <t>C.I. ELEKTRIČNE  INŠTALACIJE - MOČNOSTNE</t>
  </si>
  <si>
    <t>E2. Signalnokomunikacijske inštalacije</t>
  </si>
  <si>
    <t>S1. MULTIMEDIJA samo instalacija brez opreme</t>
  </si>
  <si>
    <t>V ponudbi je potrebno upoštevati tehnične zahteve navedene v tehničnem poročilu.</t>
  </si>
  <si>
    <t>Dobava in montaža:</t>
  </si>
  <si>
    <t>4.</t>
  </si>
  <si>
    <t>Instalacijski materiali in dela</t>
  </si>
  <si>
    <t xml:space="preserve"> -</t>
  </si>
  <si>
    <t xml:space="preserve">Kabel Tasker C258 </t>
  </si>
  <si>
    <t xml:space="preserve">Kabel Tasker C118 </t>
  </si>
  <si>
    <t>Kabel PPL 4 x 1,5 mm2</t>
  </si>
  <si>
    <t>Kabel PPL 3 x 1,5 mm2</t>
  </si>
  <si>
    <t xml:space="preserve">m </t>
  </si>
  <si>
    <t xml:space="preserve"> - </t>
  </si>
  <si>
    <t>Kabel PL2x2,5mm2</t>
  </si>
  <si>
    <t>UTPcat6A</t>
  </si>
  <si>
    <t>Kabel HDMI 15m</t>
  </si>
  <si>
    <t>kabel HDMI 10m</t>
  </si>
  <si>
    <t>Kabel HDMI 1,5m</t>
  </si>
  <si>
    <t>Izvedba instalacije v predpripravljenih ceveh</t>
  </si>
  <si>
    <t xml:space="preserve">Montaža elektro platna </t>
  </si>
  <si>
    <t>Montaža videoprojektorja</t>
  </si>
  <si>
    <t>montaža stenskih zvočnikov</t>
  </si>
  <si>
    <t>MM priključki</t>
  </si>
  <si>
    <t>Konektiranje kablov</t>
  </si>
  <si>
    <t>Priklop AV naprave, zagon, nastavitve</t>
  </si>
  <si>
    <t>manipulativni stroški</t>
  </si>
  <si>
    <t>REKAPITULACIJA</t>
  </si>
  <si>
    <t>E. MULTIMEDIJSKA OPREMA PALAČE BASEGGIO - FIKSNO  OZVOČENJE</t>
  </si>
  <si>
    <t>E. SKUPAJ</t>
  </si>
  <si>
    <t xml:space="preserve">E. FIKSNO  OZVOČENJE </t>
  </si>
  <si>
    <t>MULTIMEDIA - SKUPAJ</t>
  </si>
  <si>
    <t>Opomba: kabine za prevajalce morajo biti  zgrajene po standardu za prevajalne kabine ali se predvidi  montažne kabine !</t>
  </si>
  <si>
    <t>S2. PROTIPOŽARNO JAVLJANJE</t>
  </si>
  <si>
    <t>1.</t>
  </si>
  <si>
    <t>Akomulator 12V 15Ah</t>
  </si>
  <si>
    <t>2.</t>
  </si>
  <si>
    <t>Programiranje in spuščanje že vgrajenega požarnega sistema v pogon centrale</t>
  </si>
  <si>
    <t>3.</t>
  </si>
  <si>
    <t>Pregled požarnega sistema, odprava pomankljivosti, pregled in poročilo  s strani izvedenca</t>
  </si>
  <si>
    <t xml:space="preserve">.komplet </t>
  </si>
  <si>
    <t>PROTIPOŽARNO JAVLJANJE - SKUPAJ</t>
  </si>
  <si>
    <t>S3. PROTIVLOMNO VAROVANJE (kot npr.: URMET)</t>
  </si>
  <si>
    <t>CENTRALA IN OPREMA:</t>
  </si>
  <si>
    <t>Protivlomna centrala MP500/8, 8 vhodov z možnostjo razširitve do 64 vhodov, 6 izhodov z možnostjo razširitve do 27, s telefosnkim PSTN pozivnikom z ustreznimi protokoli za povezavo na center, napajalnikom 12V/1.5A in sabotažnim stikalom. Možnost priključitve do 8 tipkovnic serije 500; GSM prenos je mogoč (opcijsko). Centrala je vskladu z EN50131 (GRADE 3)</t>
  </si>
  <si>
    <t>SV 500N, slovenski modul za vokalna sporočila in upravljanje s centralo na daljavo (preko telefona)</t>
  </si>
  <si>
    <t xml:space="preserve">GSM modul IMG500/N za prenos podatkov preko GSM/UMTS omrežja, posredovanje dogodkov o alarmih, SMS alarmiranje, zvočno sporočilo (samo z vokalnim modulom SV500N)
OPOMBA: Za delovanje modula je potrebna SIM kartica izbranega mobilnega operaterja! </t>
  </si>
  <si>
    <t xml:space="preserve">Kodirna tipkovnica KP500DV/N za upravljenje z centralo, LCD displey, osvetlitev tipk, BUS povezava, 2 x alarmni vhod, v skladu z EN50131 + vokalno javljanje </t>
  </si>
  <si>
    <t xml:space="preserve">Dodatni napajalnik AS500/RPT  z vgrajeno napajalno enoto v kovinskem ohišju, vgrajena razširitev EP508, možnost vgradnje še dodatnih dve razširitev, 3x programljivi izhod, 2 izhoda za dodatne napajalne enote, prostor za eno baterijo 12V 17Ah, vgrajen kontrolni modul za test baterij in napako, napajanje: 100Vac - 260Vac, izhodna napetost: 13.8Vdc, tok: 3,4 A, dimenzije(h x w x d): 350 x 490 x 145mm </t>
  </si>
  <si>
    <t>Akumulator 12V/7Ah</t>
  </si>
  <si>
    <t>Akumulator 12V/18Ah</t>
  </si>
  <si>
    <t>Javljalnik DT15AM,  antimask, napajanje 12Vdc, dvojna tehnologija I.R.P ter mikrovalovni na frekvenci 10,5Ghz, domet 15m, del. tem. -10°C/+55°C, dim.:107x61,5x43,5mm, IR pokritost: 90°, MW pokritost: horizontalno 90° - vertikalno 36°</t>
  </si>
  <si>
    <t>Nosilec za javljalnike IR15, IR15P, DT15 in DT15AM , kot nastavljanja 90° horizontalno/vertikalno (koda velja za 10 kos)</t>
  </si>
  <si>
    <t>Zunanja sirena samonapajalna z bliskavico HPA700M, kovinsko ohišje, jakost 110dB@1m, zaščita IP 44/IK08, (potrebuje baterijo) 12V 2,2Ah,  del. tem. -25°C/+70°C, dim.:203x253x87mm</t>
  </si>
  <si>
    <t xml:space="preserve">Baterija 12V 2Ah za montažo v sireno </t>
  </si>
  <si>
    <t>PROGRAMIRANJE:</t>
  </si>
  <si>
    <t>Programiranje centrale MP508TG</t>
  </si>
  <si>
    <t>Nastavitve javljalnikov</t>
  </si>
  <si>
    <t>Spuščanje v pogon sistema in šolanje kadra</t>
  </si>
  <si>
    <t>Inštalacijski material</t>
  </si>
  <si>
    <t xml:space="preserve">Dobava in polaganje napajalnega kabla ( za povezavo med el.omarico in napajalcem ,centalo).                     </t>
  </si>
  <si>
    <t>NYM-J 3x1,5mm2</t>
  </si>
  <si>
    <t>Dobava in polaganje alarmnega kabla (za povezavo med centralo in senzorji).</t>
  </si>
  <si>
    <t>LiCY 2x0,75 mm2 + 4x0,22 mm2</t>
  </si>
  <si>
    <t>Dobava in polaganje signalno - povezovalnega kabla.</t>
  </si>
  <si>
    <t>LiYY 4x0,75mm (za povezavo med PV centralo in tipkovnicami)</t>
  </si>
  <si>
    <t>LiYY 6x0,75mm (za povezavo med PV centralo razširitvenimi moduli)</t>
  </si>
  <si>
    <t xml:space="preserve">Gibljive plastične cevi, s polaganjem </t>
  </si>
  <si>
    <t>PROTIVLOMNO VAROVANJE - SKUPAJ</t>
  </si>
  <si>
    <t>S4. GOVORNA NAPRAVA (kot npr.: URMET)</t>
  </si>
  <si>
    <t>KIT 2VOICE VIDEO ALPHA 1083/48 + 1083/20A) (1783/724)</t>
  </si>
  <si>
    <t>PREDNJI POKROV ZA GOVORNI VIDEO DEL BREZ TIPK (1168/140)</t>
  </si>
  <si>
    <t>MODUL Z 4 TIPKAMI ALPHA (1168/4)</t>
  </si>
  <si>
    <t>PREDNJI POKROV Z 4 TIPKAMI (1168/14)</t>
  </si>
  <si>
    <t>PREDNJI POKROV Z 2 TIPKAMA (1168/12)</t>
  </si>
  <si>
    <t>DOZA P/O 3 MODULI + OKVIR 3M (1145/53 + 1168/63)</t>
  </si>
  <si>
    <t>4 UPORABNIŠKI DELILNIK ZA 2VOICE (1083/55)</t>
  </si>
  <si>
    <t>MIRO MONITOR 4,3" BARVEN Z SLUŠALKO (1750/1)</t>
  </si>
  <si>
    <t>Razvodna doza fi60 p/o za montažo na mesto kjer je predvidena notranja govorna naprava</t>
  </si>
  <si>
    <t>kabel Urmet 2VOICE  1082/92</t>
  </si>
  <si>
    <t>Fleksibilne rebraste PVC cevi, (komplet s polaganjem v litem betonu ali podometno).</t>
  </si>
  <si>
    <t>GOVORNA NAPRAVA  - SKUPAJ</t>
  </si>
  <si>
    <t>S5. IKS SISTEM (telefonija, rač.mreže)</t>
  </si>
  <si>
    <t>Etažna oprema</t>
  </si>
  <si>
    <t xml:space="preserve"> V obstoječo komunikacijsko omaro vgraditi sledeče elemente: Podatkovni povezovalni panel, (Patch Panel), 24xRJ-45, UTP, Cat.6, 19", 1HE, MODULAREN kot npr. R&amp;M</t>
  </si>
  <si>
    <t>Telefonski povezovalni panel, (Patch Panel), 24xRJ-45, UTP, Cat.6, 19", 1HE, MODULAREN kot npr. R&amp;M</t>
  </si>
  <si>
    <t>Oragnizator kablov 19" 1HE Crom, kot npr. R&amp;M</t>
  </si>
  <si>
    <t xml:space="preserve">Dobava in polaganje kabla za sruktuirano ožičenje       UTP 4x2x23AWG cat.5e. Kabel je položen v inštalacijskih ceveh.                                                  </t>
  </si>
  <si>
    <t xml:space="preserve">Dobava in polaganje kabla za sruktuirano ožičenje       UTP 4x2x23AWG cat.6. Kabel je položen v inštalacijskih ceveh.                                                  </t>
  </si>
  <si>
    <t>5.</t>
  </si>
  <si>
    <t>Fleksibilne rebraste PVC cevi,  (komplet s polaganjem v litem betonu, podometno )</t>
  </si>
  <si>
    <t>6.</t>
  </si>
  <si>
    <t>Vtičnice RJ45, UTP, cat.5e, z montažo:</t>
  </si>
  <si>
    <t xml:space="preserve">enojna (modul RJ-45, UTP, Cat.6), podometno, komplet z masko in dozo </t>
  </si>
  <si>
    <t xml:space="preserve">dvojna (modul RJ-45, UTP, Cat.5e), podometno, komplet z masko in dozo </t>
  </si>
  <si>
    <t>dvojna (modul RJ-45, UTP, Cat.6), podometno, komplet z masko in dozo  vgrajena v parapetni kanal ali talno dozo- komplet</t>
  </si>
  <si>
    <t>7.</t>
  </si>
  <si>
    <t>8.</t>
  </si>
  <si>
    <t xml:space="preserve">Razno profilno železo  </t>
  </si>
  <si>
    <t>9.</t>
  </si>
  <si>
    <t>Drobni material 3%</t>
  </si>
  <si>
    <t>10.</t>
  </si>
  <si>
    <t>RAČUNALNIŠKA MREŽA   - SKUPAJ</t>
  </si>
  <si>
    <t>S6. TV SISTEM</t>
  </si>
  <si>
    <t>4-vejni delilnik, dvosmerni (prenos podatkov), prehodno dušenje 12 dB  (862 MHz)</t>
  </si>
  <si>
    <t>Antenska vtičnica, končna, dvosmerni prenos podatkov</t>
  </si>
  <si>
    <t xml:space="preserve">F konektor, F703 SL  </t>
  </si>
  <si>
    <t>Vodnik DG113</t>
  </si>
  <si>
    <t xml:space="preserve">Drobni material </t>
  </si>
  <si>
    <t>TV SISTEM   - SKUPAJ</t>
  </si>
  <si>
    <t>S1. MULTIMEDIJA</t>
  </si>
  <si>
    <t>Povečava priključne elektro moči iz obstojećih 3x 53 A na novih 3x 100A - komplet</t>
  </si>
  <si>
    <t>TEHNIČNA DOKUMENTACIJA</t>
  </si>
  <si>
    <t>C.III.</t>
  </si>
  <si>
    <t>C.II. SIGNALNOKOMUNIKACIJSKE  INŠTALACIJE</t>
  </si>
  <si>
    <t>4.4</t>
  </si>
  <si>
    <t xml:space="preserve">POPIS MATERIALA IN DEL </t>
  </si>
  <si>
    <t>Pri izvedbi je nujno sodelovanje izvajalcev strojnih in elektro instalacij, ter izvajalcev gradbenih del.</t>
  </si>
  <si>
    <t>Za vse instalacije vodene v terenu je potrebno že v fazi izvedbe poskrbeti za vrise sprememb v kataster.</t>
  </si>
  <si>
    <t>Pri pripravi ponudbe je potrebno upoštevati:</t>
  </si>
  <si>
    <t>-</t>
  </si>
  <si>
    <t xml:space="preserve">Preboji za potrebe instalacij </t>
  </si>
  <si>
    <t xml:space="preserve">Dobavo materiala, ustrezno zaščitenega proti poškodbam, z vsemi transportnimi in manipulativnimi stroški, stroški zavarovanj, skladiščenja med transportom ali pred montažo, pri čemer je potrebno elemente pred montažo pregledati. (ocean v % znesku) </t>
  </si>
  <si>
    <t>Vsaka vgrajena naprava mora biti opremljena z navodili za uporabo v slovenskem jeziku.</t>
  </si>
  <si>
    <t>Montažo materiala, ustrezno usposobljene osebe. Naprave montira za to pooblaščena oseba. Oprema mora biti montirana v skladu z navodili proizvajalca. Pri montaži se upošteva tudi drobni montažni material, tesnila, ter potrebna pripravljalna in zaključna dela.</t>
  </si>
  <si>
    <t>Zaščito vgrajenih materialov na objektu (položenih razvodov…) proti poškodbam nastalim zaradi izvajanja gradbenih  oz. ostalih del po vgradnji materiala</t>
  </si>
  <si>
    <t>Izvajalec mora pred izvedbo pripraviti dokumentacije skladno s PRAVILNIKOM O GRADBENIH PROIZVODIH. Dokumentacija naj obsega ustrezne ateste, izjave o skladnosti, CE certificate).</t>
  </si>
  <si>
    <t>Izpiranje in čiščenje vseh cevnih instalacij.</t>
  </si>
  <si>
    <t xml:space="preserve">Tlačne, tesnostne, trdnostne in ostale potrebne preizkuse sistemov s potrebnimi zapisniki o izvedbah preizkusov. V kolikor je potrebno za določene instalacije pridobiti ustrezno dokumetacijo drugega podjetja (plinovod), je potrebno upoštevati tudi nadzor s strani tega podjetja, kot tudi naročilo preizkusov, ter pridobitve ustrezne dokumentacije. </t>
  </si>
  <si>
    <t>Ureguliranje vseh cevnih razvodov z nastavitvijo regulacijskih elementov na posameznem končnem element in v sistemu. Izvedbo meritev pretokov, ter pridobitve zapisnika o uravnovešenju cevnih sistemov.</t>
  </si>
  <si>
    <t>Zagon in kontrola posameznega sistema v celoti, ter izdelava zapisnika o funkcionalnosti sistema</t>
  </si>
  <si>
    <t>Sledenje sprememb, ter vrisi med gradnjo in predaja podatkov izdelovalci projekta izvedenih del.</t>
  </si>
  <si>
    <t>Izdelava ustreznih funkcionalnih shem posameznih sistemov, vključno z navodili za uporabo, ter namestitev le-the v strojnici, toplotni postaji…</t>
  </si>
  <si>
    <t>Izdelava dokazila o zanesljivosti objekta skladno z veljavnim pravilnikom.</t>
  </si>
  <si>
    <t>Priprava podrobnih navodil za obratovanje in vzdrževanje elementov in sistemov v objektu. Uvajanja upravljalca sistema, poučevanje, ter pomoč v začetku obratovanja.</t>
  </si>
  <si>
    <t xml:space="preserve">Predmet izvedbe je tudi izdelava enopolnih in vezalnih shem klima naprav, sistema za pripravo ogrevne in hladilne vode, termične dezinfekcije. Za nevdeno je potrebno pridobiti pozitivno mnenje pooblaščenega predstavnika investitorja. </t>
  </si>
  <si>
    <t xml:space="preserve">Predmet izvedbe je tudi izvedba vseh kabelskih povezav v strojnicah in med stojnicami! Kabelske povezave izven strojnic izvede izvajalec električnih inštalacij po podatkih iz enopolnih in vezalnih shem, ki jih pripravi dobavitelj strojne opreme. Dovodi električne energije do električnih razdelilnikov so predmet izvajalca  električnih inštalacij. </t>
  </si>
  <si>
    <t xml:space="preserve">OPOMBA: </t>
  </si>
  <si>
    <t>V cenah naj bodo všteti transportni in manipulativni stroški, pripravljalna in zaključna dela, zarisovanja, regulacija armatur, montažni, tesnilni in pritrditveni material.</t>
  </si>
  <si>
    <t>Pri vseh postavkah, kjer je naveden proizvajalec elementa, je možnost izbire enakovrednega z upoštevanjem podanih karakteristik elementa</t>
  </si>
  <si>
    <t>Posebno pozornost nameniti tudi gabaritom morebitne nadomestne opreme, saj je prostor namenjen montaži opreme omejen.</t>
  </si>
  <si>
    <t>4.4.1</t>
  </si>
  <si>
    <t>VODOVODNA INSTALACIJA</t>
  </si>
  <si>
    <t>(Proizvod in tip sanitarne opreme izbere investitor oz. arhitekt!)</t>
  </si>
  <si>
    <t>Umivalnik 750/300 sestoječ iz:</t>
  </si>
  <si>
    <t xml:space="preserve">umivalnika iz bele sanitarne keramike vel. 750/300 mm, ustreza proizvod HATRIA, tip AREA" 70X35  </t>
  </si>
  <si>
    <t>kromiranega odtočnega ventila DN 32 z zapiralom</t>
  </si>
  <si>
    <t xml:space="preserve">kromiranega medeninastega okroglega sifona DN 32 z obvezno cevjo in rozeto </t>
  </si>
  <si>
    <t>kromirane medeninaste stoječe enoročne mešalne baterije DN 15</t>
  </si>
  <si>
    <t>2 kom regulacijskih kotnih ventilov DN 15/10 z rozetama in veznima cevkama</t>
  </si>
  <si>
    <t>2 kom enojnih PF baterijskih priključkov za Alumplast cevi 14/18-1/2’’ za montažo na nosilno ploščo</t>
  </si>
  <si>
    <t>nosilne plošče za pritrditev dveh baterijskih priključkov</t>
  </si>
  <si>
    <t>vključno ves tesnilni in pritrdilni material</t>
  </si>
  <si>
    <t>kompl.</t>
  </si>
  <si>
    <t xml:space="preserve">Konzolno stranišče sestoječe iz: </t>
  </si>
  <si>
    <t xml:space="preserve">konzolna školjka iz bele sanitarne keramike z zadnjim  iztokom DN 110, ustreza proizvod HATRIA, tip "FUSION" </t>
  </si>
  <si>
    <t xml:space="preserve">sedežne deske </t>
  </si>
  <si>
    <t>podometnega izplakovalnega kotlička Duofix (št. art. 111.311) proizvod Geberit (ali drugi ustrezni) z regulacijskim ventilom DN 15/10, fazonskim kosom (kolenom) za odtok in aktivirno tipko</t>
  </si>
  <si>
    <t>enojnega PF baterijskega priključka za Alumplast cevi 14/18-1/2’’ za montažo na nosilno ploščo</t>
  </si>
  <si>
    <t>nosilne plošče za pritrditev enega baterijskega priključka</t>
  </si>
  <si>
    <t xml:space="preserve">Talno stranišče sestoječe iz: </t>
  </si>
  <si>
    <t xml:space="preserve">stoječe školjke iz bele sanitarne keramike s spodnjim  iztokom DN 110, ustreza proizvod HATRIA, tip "FUSION" </t>
  </si>
  <si>
    <t xml:space="preserve">standardnega nadometnega PVC izplakovalnega kotlička z vsemi priključnimi in odtočnimi elementi </t>
  </si>
  <si>
    <t>regulacijskega kotnega ventila DN 15/10 z rozeto in vezno cevko</t>
  </si>
  <si>
    <t>Pršna kad sestoječa iz:</t>
  </si>
  <si>
    <t>tuš kad iz akrila dim. 160x80, ustreza proizvod HATRIA, tip 160x80 Heavycril® (YXEX)</t>
  </si>
  <si>
    <t>Sifon za tuš kadi DN40/50, s krogelnim zglobom za odtočne odprtine d 90mm</t>
  </si>
  <si>
    <t>zidne vgradne enoročne mešalne baterije</t>
  </si>
  <si>
    <t xml:space="preserve">zidne fiksne pršne glave </t>
  </si>
  <si>
    <t>dveh enojnih PF baterijskih priključkov za Alumplast cevi 14/18-1/2’’ za montažo na nosilno ploščo</t>
  </si>
  <si>
    <t>OPCIJA - namesto kadi: talna kanaleta s pokrovom, sifonom, montažnimi nogicami, ter ostalim potrebnim tesnilnim in montažnim materialom dim. 800x100 mm kot npr. ACO Showerdrain</t>
  </si>
  <si>
    <t>Armatura za enodelno pomivalno korito sestoječa iz:</t>
  </si>
  <si>
    <t>dveh regulacijskih ventilov DN 15 z rozetama in veznima cevkama</t>
  </si>
  <si>
    <t xml:space="preserve">nosilne plošče za pritrditev dveh baterijskih priključkov </t>
  </si>
  <si>
    <t>Samo montaža naslednjih komponent:</t>
  </si>
  <si>
    <t>kromirane medeninaste stoječe enoročne mešalne baterije DN 15 s premičnim izpustom</t>
  </si>
  <si>
    <t>kromiranega odtočnega ventila DN 32 s čepom na verižici in držalom</t>
  </si>
  <si>
    <t>PVC sifona DN 40/50 okrogle oblike z obvezno cevjo in rozeto skupaj s priključkom za odtok pomivalnega stroja</t>
  </si>
  <si>
    <t>enodelne PVC odtočne garniture DN 40</t>
  </si>
  <si>
    <t>Pisoar sestavljen iz:</t>
  </si>
  <si>
    <t>seta za elektronsko splakovanje, komplet s kotnim regulacijskim ventilom DN15, EM ventilom 230V, elektronske enote izplakovalnega ventila, infrardečim oddajnikom in sprejemnikom</t>
  </si>
  <si>
    <t>pisoarne školjke iz bele sanitarne keramike, ustreza proizvod HATRIA, model ELET (YXEW)</t>
  </si>
  <si>
    <t>podometnega (skritega) sifona dim. 50 mm</t>
  </si>
  <si>
    <t>kompl</t>
  </si>
  <si>
    <t>Talni PE ali PP pretočni sifon/talni odtok, horizontalni, 4 oglati (1 vtok / 1 iztok)</t>
  </si>
  <si>
    <t>Horizontalni talni sifon DN40/50 s smradno zaporo in pohodnim pokrovom/rešetko</t>
  </si>
  <si>
    <t>Izolacijska garnitura z bitumensko manšeto d 400mm</t>
  </si>
  <si>
    <r>
      <t>Bojler električni,</t>
    </r>
    <r>
      <rPr>
        <sz val="10"/>
        <rFont val="Swis721 Lt BT"/>
        <family val="2"/>
      </rPr>
      <t xml:space="preserve"> za montažo pod pult, z el. grelnikom moči 2,0 kW z nastavitvenim termostatom. Komplet z varnostno nepovratnim ventilom, povezovalnimi cevkami, pritrdilnim, montažnim in tesnilnim materialom.</t>
    </r>
  </si>
  <si>
    <t xml:space="preserve">15 L </t>
  </si>
  <si>
    <t>11.</t>
  </si>
  <si>
    <r>
      <t>Bojler električni,</t>
    </r>
    <r>
      <rPr>
        <sz val="10"/>
        <rFont val="Swis721 Lt BT"/>
        <family val="2"/>
      </rPr>
      <t xml:space="preserve"> stenske izvedbe, z el. grelnikom moči 2,0 kW z nastavitvenim termostatom. Komplet z varnostno nepovratnim ventilom, povezovalnimi cevkami, pritrdilnim, montažnim in tesnilnim materialom.</t>
    </r>
  </si>
  <si>
    <t xml:space="preserve">50 L </t>
  </si>
  <si>
    <r>
      <rPr>
        <b/>
        <sz val="10"/>
        <rFont val="Swis721 Lt BT"/>
        <family val="2"/>
      </rPr>
      <t xml:space="preserve">Difuzijsko tesna večplastna cev </t>
    </r>
    <r>
      <rPr>
        <sz val="10"/>
        <rFont val="Swis721 Lt BT"/>
        <family val="2"/>
      </rPr>
      <t xml:space="preserve">(sestavljena iz: PE-RT - vezni sloj - vzdolžno prekrivno varjen aluminij - vezni sloj - PE-RT) </t>
    </r>
    <r>
      <rPr>
        <b/>
        <sz val="10"/>
        <rFont val="Swis721 Lt BT"/>
        <family val="2"/>
      </rPr>
      <t>tovarniško predizolirana z izolacijo deb. 13 mm in zaščitnim zunanjim ovojem, dobavljena v kolutu</t>
    </r>
    <r>
      <rPr>
        <sz val="10"/>
        <rFont val="Swis721 Lt BT"/>
        <family val="2"/>
      </rPr>
      <t xml:space="preserve"> primerna za kletne razvode, dvižne vode in priključne razvode pri vodovodu. Normalno vnetljivo, klasifi kacija materiala B2 skladno s standardom DIN 4102.</t>
    </r>
  </si>
  <si>
    <t>Maksimalna temperatura: 95°C,</t>
  </si>
  <si>
    <t xml:space="preserve">maksimalni trajni obratovalni tlak: 10 barov pri trajni obratovalni temperaturi 70°C, </t>
  </si>
  <si>
    <t xml:space="preserve">testirana odpornost proti pretrganju: 50 let, </t>
  </si>
  <si>
    <t>varnostni faktor 1,5,</t>
  </si>
  <si>
    <t>komplet fazoni, spojnim, tesnilnim in pritrdilnim materialom in končnimi elementi za priključitev sanitarnih elementov.</t>
  </si>
  <si>
    <t>Ustreza proizvod UPONOR, tip MLCP (ali drugi enakovredni).</t>
  </si>
  <si>
    <t>DN 15 (d 20×2,25)</t>
  </si>
  <si>
    <t>DN 20 (d 25×2,5)</t>
  </si>
  <si>
    <r>
      <rPr>
        <b/>
        <sz val="10"/>
        <rFont val="Swis721 Lt BT"/>
        <family val="2"/>
      </rPr>
      <t>PP ali PE</t>
    </r>
    <r>
      <rPr>
        <sz val="10"/>
        <rFont val="Swis721 Lt BT"/>
        <family val="2"/>
      </rPr>
      <t xml:space="preserve"> </t>
    </r>
    <r>
      <rPr>
        <b/>
        <sz val="10"/>
        <rFont val="Swis721 Lt BT"/>
        <family val="2"/>
      </rPr>
      <t>odtočna cev</t>
    </r>
    <r>
      <rPr>
        <sz val="10"/>
        <rFont val="Swis721 Lt BT"/>
        <family val="2"/>
      </rPr>
      <t xml:space="preserve"> za horizontalno ali vertikalno montažo komplet s fazoni in spojnim materialom</t>
    </r>
  </si>
  <si>
    <t xml:space="preserve">ø 32      </t>
  </si>
  <si>
    <t xml:space="preserve">ø 40        </t>
  </si>
  <si>
    <t xml:space="preserve">ø 50        </t>
  </si>
  <si>
    <t xml:space="preserve">ø 75       </t>
  </si>
  <si>
    <t xml:space="preserve">ø 110        </t>
  </si>
  <si>
    <r>
      <t>PP ali PE nizkošumna odtočna cev</t>
    </r>
    <r>
      <rPr>
        <sz val="10"/>
        <rFont val="Swis721 Lt BT"/>
        <family val="2"/>
      </rPr>
      <t xml:space="preserve"> za horizontalno ali vertikalno montažo komplet s pritrdilnim materialom (cevnimi objemkami z izolacijskim vložkom) ter fazoni in spojnim materialom. Ustreza proizvod Geberit tip dB 20 ali drugi ustrezni (npr. Polokal, Rehau,...)</t>
    </r>
  </si>
  <si>
    <t xml:space="preserve">ø 110       </t>
  </si>
  <si>
    <t>18.</t>
  </si>
  <si>
    <r>
      <t>Strešna kapa</t>
    </r>
    <r>
      <rPr>
        <sz val="10"/>
        <rFont val="Swis721 Lt BT"/>
        <family val="2"/>
      </rPr>
      <t xml:space="preserve"> skupaj z obrobo za oddušno cev</t>
    </r>
  </si>
  <si>
    <r>
      <rPr>
        <b/>
        <sz val="10"/>
        <rFont val="Swis721 Lt BT"/>
        <family val="2"/>
      </rPr>
      <t xml:space="preserve">Čistilni kos iz PP ali PE </t>
    </r>
    <r>
      <rPr>
        <sz val="10"/>
        <rFont val="Swis721 Lt BT"/>
        <family val="2"/>
      </rPr>
      <t xml:space="preserve"> vključno s spojnim, tesnilnim in pritrdilnim materialom (za horizontalne odtočne cevi pod stropom pritličja)</t>
    </r>
  </si>
  <si>
    <r>
      <rPr>
        <b/>
        <sz val="10"/>
        <rFont val="Swis721 Lt BT"/>
        <family val="2"/>
      </rPr>
      <t>Gasilni aparati na univerzalni prah ABC</t>
    </r>
    <r>
      <rPr>
        <sz val="10"/>
        <rFont val="Swis721 Lt BT"/>
        <family val="2"/>
      </rPr>
      <t xml:space="preserve"> z vsebnostjo 6 kg, tip S6 za montažo na steno komplet s pritrditveno konzolo in pritrdilnim materialom </t>
    </r>
  </si>
  <si>
    <r>
      <rPr>
        <b/>
        <sz val="10"/>
        <rFont val="Swis721 Lt BT"/>
        <family val="2"/>
      </rPr>
      <t>Gasilni aparati na CO2 z vsebnostjo 5 kg</t>
    </r>
    <r>
      <rPr>
        <sz val="10"/>
        <rFont val="Swis721 Lt BT"/>
        <family val="2"/>
      </rPr>
      <t xml:space="preserve">, tip CO2 5 za montažo na steno komplet s pritrditveno konzolo in pritrdilnim materialom </t>
    </r>
  </si>
  <si>
    <t>28.</t>
  </si>
  <si>
    <r>
      <t xml:space="preserve">Čiščenje in izpiranje </t>
    </r>
    <r>
      <rPr>
        <sz val="10"/>
        <rFont val="Swis721 Lt BT"/>
        <family val="2"/>
      </rPr>
      <t>vodovodne instalacije, izvedba dezinfekcije in bakteriološke analize</t>
    </r>
  </si>
  <si>
    <t>29.</t>
  </si>
  <si>
    <r>
      <t>Tlačni preizkus vodovodne instalacije</t>
    </r>
    <r>
      <rPr>
        <sz val="10"/>
        <rFont val="Swis721 Lt BT"/>
        <family val="2"/>
      </rPr>
      <t xml:space="preserve"> po PSIST prEN 805 in navodilih proizvajalca cevi</t>
    </r>
  </si>
  <si>
    <t>30.</t>
  </si>
  <si>
    <r>
      <t>Preizkus odtočne instalacije</t>
    </r>
    <r>
      <rPr>
        <sz val="10"/>
        <rFont val="Swis721 Lt BT"/>
        <family val="2"/>
      </rPr>
      <t xml:space="preserve"> na tesnost.</t>
    </r>
  </si>
  <si>
    <t>OPOMBA: gradbena in elektroinstalacijska dela niso zajeta v tem popisu.</t>
  </si>
  <si>
    <t>EUR</t>
  </si>
  <si>
    <t>4.4.2</t>
  </si>
  <si>
    <t>OGREVANJE IN HLAJENJE</t>
  </si>
  <si>
    <t>STROJNICA:</t>
  </si>
  <si>
    <r>
      <t>Manometer</t>
    </r>
    <r>
      <rPr>
        <sz val="10"/>
        <rFont val="Swis721 Lt BT"/>
        <family val="2"/>
      </rPr>
      <t xml:space="preserve"> premera 100 mm, do 4 bar, komplet s tesnilnim materialom</t>
    </r>
  </si>
  <si>
    <r>
      <t>Termometer</t>
    </r>
    <r>
      <rPr>
        <sz val="10"/>
        <rFont val="Swis721 Lt BT"/>
        <family val="2"/>
      </rPr>
      <t xml:space="preserve"> z merilnim območjem 0-60°C, okrogle izvedbe skupaj z vijačnim spojem za vgraditev in vgradno tuljko. Standardna izvedba.</t>
    </r>
  </si>
  <si>
    <r>
      <t>Kroglične polnilne</t>
    </r>
    <r>
      <rPr>
        <sz val="10"/>
        <rFont val="Swis721 Lt BT"/>
        <family val="2"/>
      </rPr>
      <t xml:space="preserve"> pipe z nastavkom za gumi cev in kapo, vključno z varilnim kolčakom in tesnilnim materialom.</t>
    </r>
  </si>
  <si>
    <t>DN 15</t>
  </si>
  <si>
    <r>
      <t>Prirobnična protipovratna loputa</t>
    </r>
    <r>
      <rPr>
        <sz val="10"/>
        <rFont val="Swis721 Lt BT"/>
        <family val="2"/>
      </rPr>
      <t>, dobaviti skupaj s pritrdilnim in tesnilnim materialom.</t>
    </r>
  </si>
  <si>
    <t>DN 65</t>
  </si>
  <si>
    <r>
      <t>Odzračevalni lonček V=2 l,</t>
    </r>
    <r>
      <rPr>
        <sz val="10"/>
        <rFont val="Swis721 Lt BT"/>
        <family val="2"/>
      </rPr>
      <t xml:space="preserve"> izdelan iz črne brezšivne cevi in cevnimi pokrovi DN 80, z vgrajenim avtomatskim odzračevalnim ventilom SPIROTECH, tip Spirotop DN 10 in kroglično pipo DN 10, pobarvan s temeljno in belo barvo.</t>
    </r>
  </si>
  <si>
    <t>KONVEKTORJI:</t>
  </si>
  <si>
    <r>
      <t>Ventilatorski parapetni klima konvektor (vgrajen pod okno ali ob steno)</t>
    </r>
    <r>
      <rPr>
        <sz val="10"/>
        <rFont val="Swis721 Lt BT"/>
        <family val="2"/>
      </rPr>
      <t xml:space="preserve"> tihe izvedebe, za dvo cevni sistem ogrevanja in hlajenja sestavljen iz prenosnika toplote, tangencialnega ventilatorja s tri hitrostnim elektro motorjem, koritom za zbiranje kondenzata, pomožnim koritom za odtok kondenzata, 1 kom zaporni ventil, 1 kom ustrezni kombinirani avtomatski omejevalnik pretoka npr. Danfoss tip AB-QM brez pogona, zračnim filtrom, nosilci, s priključitvijo na električno in signalno omrežje, preizkusnim zagonom s strani pooblaščenega serviserja in komplet s pritrdilnim in tesnilnim materialom. Sifon za odtok kondenza s protismradno zaporo (kroglico).</t>
    </r>
  </si>
  <si>
    <t>Hladilni medij: voda:</t>
  </si>
  <si>
    <t>tvv = 7°C – vstopna temp. hladilne vode</t>
  </si>
  <si>
    <t>tiv = 12°C – izstopna temp. hladilne vode</t>
  </si>
  <si>
    <t>Ogrevalni medij: voda:</t>
  </si>
  <si>
    <t>tvv = 45°C – vstopna temp. ogrevalne vode</t>
  </si>
  <si>
    <t>tiv = 40°C – izstopna temp. ogrevalne vode</t>
  </si>
  <si>
    <t>Ustreza proizvod Climaveneta, tip NFT ali drugi enakovredni.</t>
  </si>
  <si>
    <t>NFT-I (brez ohišja)</t>
  </si>
  <si>
    <t>model 302</t>
  </si>
  <si>
    <t>model 402</t>
  </si>
  <si>
    <t>model 502</t>
  </si>
  <si>
    <t>model 603</t>
  </si>
  <si>
    <t>NFT-U (z ohišjem)</t>
  </si>
  <si>
    <t>CEVOVODI:</t>
  </si>
  <si>
    <r>
      <rPr>
        <b/>
        <sz val="10"/>
        <rFont val="Swis721 Lt BT"/>
        <family val="2"/>
      </rPr>
      <t xml:space="preserve">Difuzijsko tesna večplastna cev </t>
    </r>
    <r>
      <rPr>
        <sz val="10"/>
        <rFont val="Swis721 Lt BT"/>
        <family val="2"/>
      </rPr>
      <t xml:space="preserve">(sestavljena iz: PE-RT - vezni sloj - vzdolžno prekrivno varjen aluminij - vezni sloj - PE-RT) dobavljena v </t>
    </r>
    <r>
      <rPr>
        <b/>
        <sz val="10"/>
        <rFont val="Swis721 Lt BT"/>
        <family val="2"/>
      </rPr>
      <t>palicah</t>
    </r>
    <r>
      <rPr>
        <sz val="10"/>
        <rFont val="Swis721 Lt BT"/>
        <family val="2"/>
      </rPr>
      <t xml:space="preserve"> primerna za</t>
    </r>
    <r>
      <rPr>
        <b/>
        <sz val="10"/>
        <rFont val="Swis721 Lt BT"/>
        <family val="2"/>
      </rPr>
      <t xml:space="preserve"> razvode v spuščenem stropu, dvižne vode in priključne razvode</t>
    </r>
    <r>
      <rPr>
        <sz val="10"/>
        <rFont val="Swis721 Lt BT"/>
        <family val="2"/>
      </rPr>
      <t xml:space="preserve"> pri vodovodu, hlajenjeu in ogrevanju. Normalno vnetljivo, klasifi kacija materiala B2 skladno s standardom DIN 4102. Maksimalna temperatura: 95°C, maksimalni trajni obratovalni tlak: 10 barov pri trajni obratovalni temperaturi 70°C, testirana odpornost proti pretrganju: 50 let, varnostni faktor 1,5, komplet fazoni, spojnim, tesnilnim in pritrdilnim materialom.</t>
    </r>
  </si>
  <si>
    <t>Ustreza proizvod UPONOR, tip MLCP (ali drugi enakovredni)</t>
  </si>
  <si>
    <r>
      <t xml:space="preserve">Izolacija cevi z izolacijo iz sintetičnega kavčuka s koeficientom prehoda 0,034 W/m°K pri 0°C (po SIST ISO 8794), samougasljiva, stopnja zadimljenosti s3 po DIN EN 13501, debelina izolacije </t>
    </r>
    <r>
      <rPr>
        <b/>
        <sz val="10"/>
        <rFont val="Swis721 Lt BT"/>
        <family val="2"/>
      </rPr>
      <t>19 mm</t>
    </r>
    <r>
      <rPr>
        <sz val="10"/>
        <rFont val="Swis721 Lt BT"/>
        <family val="2"/>
      </rPr>
      <t>, (proizvod Kaiman, tip ST ali drugi enakovredni).</t>
    </r>
  </si>
  <si>
    <t>d 25×2,5 (DN 20)</t>
  </si>
  <si>
    <t>d 32×3,0 (DN 25)</t>
  </si>
  <si>
    <t>OSTALO:</t>
  </si>
  <si>
    <t>17.a</t>
  </si>
  <si>
    <t>Dobava in montaža električnega kopalniškega radiatorja, vel. 1478x500 mm, Pel= 600 W z elektronskim termostatom vključno s potrebnim montažnim materialom kot npr. Terma - Domi</t>
  </si>
  <si>
    <t>17.b</t>
  </si>
  <si>
    <t>Dobava in montaža električnega radiatorja z elektronskim termostatom vključno s potrebnim montažnim materialom kot npr. ATLAS tip AVK</t>
  </si>
  <si>
    <t>Pel= 500 W, vel. 460x400x55 mm</t>
  </si>
  <si>
    <t>Pel= 1000 W, vel. 640x400x55 mm</t>
  </si>
  <si>
    <r>
      <t>Razno profilno železo, vroče pocinkano</t>
    </r>
    <r>
      <rPr>
        <sz val="10"/>
        <rFont val="Swis721 Lt BT"/>
        <family val="2"/>
      </rPr>
      <t xml:space="preserve"> za pritrditev cevi, izdelavo fiksnih točk in bočnih vodil</t>
    </r>
  </si>
  <si>
    <r>
      <t xml:space="preserve">Polnjenje ogrevalnega sistema </t>
    </r>
    <r>
      <rPr>
        <sz val="10"/>
        <rFont val="Swis721 Lt BT"/>
        <family val="2"/>
      </rPr>
      <t>z mešanico mehčane vode in glikola v razmerju 85%/15% skladno z navodili proizvajalca hladilnega agregata,</t>
    </r>
    <r>
      <rPr>
        <b/>
        <sz val="10"/>
        <rFont val="Swis721 Lt BT"/>
        <family val="2"/>
      </rPr>
      <t xml:space="preserve"> </t>
    </r>
    <r>
      <rPr>
        <sz val="10"/>
        <rFont val="Swis721 Lt BT"/>
        <family val="2"/>
      </rPr>
      <t>po predhodnem izpiranju in čiščenju lovilcev nesnage.</t>
    </r>
  </si>
  <si>
    <t>litrov</t>
  </si>
  <si>
    <r>
      <t xml:space="preserve">Tlačni preizkus </t>
    </r>
    <r>
      <rPr>
        <sz val="10"/>
        <rFont val="Swis721 Lt BT"/>
        <family val="2"/>
      </rPr>
      <t>ogrevalnega sistema.</t>
    </r>
  </si>
  <si>
    <r>
      <t xml:space="preserve">Grelni preizkus </t>
    </r>
    <r>
      <rPr>
        <sz val="10"/>
        <rFont val="Swis721 Lt BT"/>
        <family val="2"/>
      </rPr>
      <t>ogrevalnega sistema za ugotavljanje doseganja projektnih temperatur po posameznih prostorih.</t>
    </r>
  </si>
  <si>
    <r>
      <t xml:space="preserve">Šolanje vzdrževalcev </t>
    </r>
    <r>
      <rPr>
        <sz val="10"/>
        <rFont val="Swis721 Lt BT"/>
        <family val="2"/>
      </rPr>
      <t>s strani pooblaščenih serviserjev in dobaviteljev naprav.</t>
    </r>
  </si>
  <si>
    <r>
      <t>Regulacija</t>
    </r>
    <r>
      <rPr>
        <sz val="10"/>
        <rFont val="Swis721 Lt BT"/>
        <family val="2"/>
      </rPr>
      <t xml:space="preserve"> in nastavitev avtomatskih regulacij.</t>
    </r>
  </si>
  <si>
    <r>
      <t xml:space="preserve">Razne napisne tablice </t>
    </r>
    <r>
      <rPr>
        <sz val="10"/>
        <rFont val="Swis721 Lt BT"/>
        <family val="2"/>
      </rPr>
      <t>za označevanje naprav in cevovodov.</t>
    </r>
  </si>
  <si>
    <r>
      <t>Shema kotlovnice</t>
    </r>
    <r>
      <rPr>
        <sz val="10"/>
        <rFont val="Swis721 Lt BT"/>
        <family val="2"/>
      </rPr>
      <t xml:space="preserve"> in navodila za vzdrževanje in obratovanje naprav</t>
    </r>
  </si>
  <si>
    <r>
      <t>Drobni montažni material</t>
    </r>
    <r>
      <rPr>
        <sz val="10"/>
        <rFont val="Swis721 Lt BT"/>
        <family val="2"/>
      </rPr>
      <t>, rozete, čepi, ipd.</t>
    </r>
  </si>
  <si>
    <r>
      <t>Pregled in servis vgrajenje opreme</t>
    </r>
    <r>
      <rPr>
        <sz val="10"/>
        <rFont val="Swis721 Lt BT"/>
        <family val="2"/>
      </rPr>
      <t>,  ipd.</t>
    </r>
  </si>
  <si>
    <r>
      <t>OPOMBA:</t>
    </r>
    <r>
      <rPr>
        <sz val="10"/>
        <rFont val="Swis721 Lt BT"/>
        <family val="2"/>
      </rPr>
      <t xml:space="preserve"> gradbena in elektroinstalacijska dela niso zajeta v tem popisu.</t>
    </r>
  </si>
  <si>
    <t>4.4.3</t>
  </si>
  <si>
    <t>PREZRAČEVANJE</t>
  </si>
  <si>
    <t>PREZRAČEVALNE ENOTE:</t>
  </si>
  <si>
    <r>
      <rPr>
        <b/>
        <sz val="10"/>
        <rFont val="Swis721 Lt BT"/>
        <family val="2"/>
      </rPr>
      <t>Rekuperator z hladilno/grelno enoto</t>
    </r>
    <r>
      <rPr>
        <sz val="10"/>
        <rFont val="Swis721 Lt BT"/>
        <family val="2"/>
      </rPr>
      <t xml:space="preserve"> Mitsubishi Electric GUF-100RD3.</t>
    </r>
  </si>
  <si>
    <t>Hladilna moč: 11,17 kW (Lossnay 3,85)</t>
  </si>
  <si>
    <t>Grelna moč: 12,50 kW (Lossnay 4,20)</t>
  </si>
  <si>
    <t>Poraba el. energije: 1. hitrost 0,48/0,50 kW, 2. hitrost 0,38/0,40 kW</t>
  </si>
  <si>
    <t>El. priklop: (Volt-Ph-Hz) 220/240-1-50</t>
  </si>
  <si>
    <t>Pretok zraka: 1. hitrost 1000 m3/h, 2. hitrost 800 m3/h</t>
  </si>
  <si>
    <t>Statični tlak: 1. hitrost 135 Pa, 2. hitrost 86 Pa</t>
  </si>
  <si>
    <t>Šumnost: 1. hitrost 38/39 dB(A), 2. hitrost 34/35 dB(A)</t>
  </si>
  <si>
    <t>Dimenzija: 398x1231x1580+79x2</t>
  </si>
  <si>
    <t>Teža: 98 kg</t>
  </si>
  <si>
    <t>Medij: R410A</t>
  </si>
  <si>
    <t>Dimenzije 1710x920x760 mm</t>
  </si>
  <si>
    <t>Šumnost: 59 dB(A)</t>
  </si>
  <si>
    <t>Teža 240 kg</t>
  </si>
  <si>
    <t>Mitsubishi Electric PAR-30MAA</t>
  </si>
  <si>
    <t>- stenski žični upravljalnik</t>
  </si>
  <si>
    <t>- lokalni priklop</t>
  </si>
  <si>
    <t>- popolna elektronska regulacija</t>
  </si>
  <si>
    <t>- tedenski časovnik - do 8 nastavitev na dan</t>
  </si>
  <si>
    <t>- lokalni termostat</t>
  </si>
  <si>
    <t>- možnost zaklepanja funkcij</t>
  </si>
  <si>
    <t>- možnost nastavitve temperaturnega območja</t>
  </si>
  <si>
    <t>- diagostični program za trenutni prikaz delovanja sistema</t>
  </si>
  <si>
    <t>Dimenzije: 130 x 120 x 19 mm</t>
  </si>
  <si>
    <r>
      <rPr>
        <b/>
        <sz val="10"/>
        <rFont val="Swis721 Lt BT"/>
        <family val="2"/>
      </rPr>
      <t>Bakrene cevi</t>
    </r>
    <r>
      <rPr>
        <sz val="10"/>
        <rFont val="Swis721 Lt BT"/>
        <family val="2"/>
      </rPr>
      <t xml:space="preserve">, predizolirane z ARMSTRONG AC 9 s fazonskimi kosi, z materialom za lotanje, s tesnilnim in obešalnim materialom, z dodatkom za razrez, po VDI 2035, DIN 18380                                                                      </t>
    </r>
  </si>
  <si>
    <t xml:space="preserve">Cu 9,52                    </t>
  </si>
  <si>
    <t xml:space="preserve">Cu 15,88       </t>
  </si>
  <si>
    <t>Dobava in montaža elektro in signalnih kablov za povezavo med notranjimi in zunanjimi napravami</t>
  </si>
  <si>
    <t>- 0,75mm2×2 oklopljen kabel za signal</t>
  </si>
  <si>
    <t>- 1,5mm2×2 oklopljen kabel za signal</t>
  </si>
  <si>
    <t>Montaža notranje enote</t>
  </si>
  <si>
    <t>- dobava in montaža navojnih palic</t>
  </si>
  <si>
    <t>- montaža naprave na navojne palice</t>
  </si>
  <si>
    <t>- priklop prezračevalnih cevi</t>
  </si>
  <si>
    <t>- priklop cevnih instalacij za hladilstvo</t>
  </si>
  <si>
    <t>- priklop instalacije odtoka kondenza</t>
  </si>
  <si>
    <t>- montaža in priklop signalnega kabla na notranjo enoto</t>
  </si>
  <si>
    <t>- montaža in priklop elektro kabla na notranjo enoto</t>
  </si>
  <si>
    <t>Polnjenje sistema</t>
  </si>
  <si>
    <t>- vakuumiranje sistema</t>
  </si>
  <si>
    <t>- polnjenje sistema z medijem</t>
  </si>
  <si>
    <t>Testiranje in zagon</t>
  </si>
  <si>
    <t>- nastavitev parametrov delovanja</t>
  </si>
  <si>
    <t>- poiskusni zagon in 24 urni nadzor delovanja</t>
  </si>
  <si>
    <t>- poučevanje osebja</t>
  </si>
  <si>
    <t>Pripravljalna dela, zarisovanje in zaključna dela ter transportni stroški</t>
  </si>
  <si>
    <t>KANALI IN VPIHOVALNI ELEMENTI:</t>
  </si>
  <si>
    <r>
      <t>Kanalski ventilator primeren za odvod zraka iz sanitarij</t>
    </r>
    <r>
      <rPr>
        <sz val="10"/>
        <rFont val="Swis721 Lt BT"/>
        <family val="2"/>
      </rPr>
      <t xml:space="preserve"> preko prezračevalnih ventilov. Ventilator se montira v spuščeni strop nad sanitarijami v 1.nadstropjui. Ventilator je sestavljen iz ohišja, ki je primerno za montažo pod strop, nepovratne lopute,  komplet z elastičnimi priključki in pritrdilnim materialom, skupaj s priključitvijo na električno in signalno omrežje za pogonske razmere:</t>
    </r>
  </si>
  <si>
    <t>U = 230V/50Hz/1</t>
  </si>
  <si>
    <t>V = 420m3/h</t>
  </si>
  <si>
    <t>dp = 200Pa</t>
  </si>
  <si>
    <t>P= 101W</t>
  </si>
  <si>
    <t>I= 0,44A</t>
  </si>
  <si>
    <t>Ustreza proizvod Systemair, model K 160XL ali drugi enakovredni.</t>
  </si>
  <si>
    <r>
      <t xml:space="preserve">Stenski podometni ventilatorji, </t>
    </r>
    <r>
      <rPr>
        <sz val="10"/>
        <rFont val="Swis721 Lt BT"/>
        <family val="2"/>
      </rPr>
      <t>s stranskim priključkom Ø100 za vgradnjo v sanitarije opremljeni s timerjem in protipovratno loputo komplet s pritrdilnim in tesnilnim materialom, priključen na električno instalacijo s karakteristikami:</t>
    </r>
  </si>
  <si>
    <r>
      <t>Q = min. 100 m</t>
    </r>
    <r>
      <rPr>
        <vertAlign val="superscript"/>
        <sz val="10"/>
        <rFont val="Swis721 Lt BT"/>
        <family val="2"/>
      </rPr>
      <t>3</t>
    </r>
    <r>
      <rPr>
        <sz val="10"/>
        <rFont val="Swis721 Lt BT"/>
        <family val="2"/>
      </rPr>
      <t xml:space="preserve">/h </t>
    </r>
  </si>
  <si>
    <t>H = min 60 Pa</t>
  </si>
  <si>
    <t>Proizvod Limot, tip Limodor F type M.</t>
  </si>
  <si>
    <r>
      <t>Prezračevalni ventili</t>
    </r>
    <r>
      <rPr>
        <sz val="10"/>
        <rFont val="Swis721 Lt BT"/>
        <family val="2"/>
      </rPr>
      <t xml:space="preserve"> za vgradnjo v kanal vključno s pritrdilnim in tesnilnim materialom, proizvod TROX (ali drugi ustrezni) tip:</t>
    </r>
  </si>
  <si>
    <t>odvod:</t>
  </si>
  <si>
    <t>LVS/150 (Ø150 - 100/125 m3/h) v rjavi barv oz. barvi, ki jo izbere arhitekt</t>
  </si>
  <si>
    <t>LVS/125 (Ø125 - 100 m3/h)</t>
  </si>
  <si>
    <t>LVS/125 (Ø125 - 70 m3/h)</t>
  </si>
  <si>
    <t>dovod:</t>
  </si>
  <si>
    <t>Z-LVS/125 (Ø125 - 100 m3/h)</t>
  </si>
  <si>
    <r>
      <t xml:space="preserve">Spirokanalski difuzor (SKD-13D/B/T/∅200/4; l=1000) - </t>
    </r>
    <r>
      <rPr>
        <sz val="10"/>
        <rFont val="Swis721 Lt BT"/>
        <family val="2"/>
      </rPr>
      <t>čiščenje že montiranega elementa</t>
    </r>
  </si>
  <si>
    <t>komplet</t>
  </si>
  <si>
    <t>4a.</t>
  </si>
  <si>
    <r>
      <t xml:space="preserve">Linijski šobni difuzor </t>
    </r>
    <r>
      <rPr>
        <sz val="10"/>
        <rFont val="Swis721 Lt BT"/>
        <family val="2"/>
      </rPr>
      <t>za dovod zraka in delno pohlajevanje. Izdelan iz maske iz jeklene pločevine in nastavljivih šob iz plastike. Komplet s priključno komoro iz pocinkane pločevine z zgornjim kanalskim priključkom, protikondenčno izolacijo 13 mm, pritrdilnim in tesnilnim materialom. Ustreza proizvod IMP Klima ali drugi enakovredni:</t>
    </r>
  </si>
  <si>
    <t>barva maske naj bo rjava oz. po izboru arhitekta</t>
  </si>
  <si>
    <t>LD -19, 125 m3/h, dolžino določi proizvajalec</t>
  </si>
  <si>
    <r>
      <t>Aluminijaste/železne prezračevalne rešetke</t>
    </r>
    <r>
      <rPr>
        <sz val="10"/>
        <rFont val="Swis721 Lt BT"/>
        <family val="2"/>
      </rPr>
      <t>, komplet s priključno komoro, pritrdilnim in tesnilnim materialom, proizvod TROX (ali drugi ustrezni) tip:</t>
    </r>
  </si>
  <si>
    <t>rjave barve oz. po izboru arhitekta</t>
  </si>
  <si>
    <t xml:space="preserve">AH-0-AG, 425x325, 1000 m3/h </t>
  </si>
  <si>
    <r>
      <t xml:space="preserve">Delno fleksibilni okrogli dušilni zračni kanali </t>
    </r>
    <r>
      <rPr>
        <sz val="10"/>
        <rFont val="Swis721 Lt BT"/>
        <family val="2"/>
      </rPr>
      <t xml:space="preserve">narejeni iz notranje fleksibilne perforirane večpastne aluminijaste cevi in zunanje fleksibilne večpastne aluminijaste cevi ter zvočno dušilnega materiala med njima. </t>
    </r>
  </si>
  <si>
    <t>Cevi morajo zagotavljati visoko stopnjo zvočnega dušenja. Opremljene z nastavki za priključitev na spiro kanale vodene iz rekuperatorjev in ventilatorjev do vpihovalnih elemntov, skupaj s tesnilnim in pritrdilnim materialom (objemke).</t>
  </si>
  <si>
    <t xml:space="preserve">Ø160   </t>
  </si>
  <si>
    <t>dušenje zvoka pri 250Hz = 21,5db</t>
  </si>
  <si>
    <t xml:space="preserve">Ø250     </t>
  </si>
  <si>
    <t>dušenje zvoka pri 250Hz = 16,3db</t>
  </si>
  <si>
    <t>1m kanala na vsak priključek rekuperatorjev proti prostoru</t>
  </si>
  <si>
    <t>Ustreza proizvod DEC Internatinal, tip AKUDEC ali drugi enakovredni.</t>
  </si>
  <si>
    <r>
      <t xml:space="preserve">Okrogli spiralni kanali </t>
    </r>
    <r>
      <rPr>
        <sz val="10"/>
        <rFont val="Swis721 Lt BT"/>
        <family val="2"/>
      </rPr>
      <t>iz pocinkane pločevine, vključno s spojkami, reducirkami, T komadi, koleni, obešalnim, pritrdilnim in tesnilnim materialom, z upoštevanim dodatkom za odrez, gumijastimi tesnili, tip SR SAFE SISTEM, proizvod PICHLER&amp;CO d.o.o. Maribor (ali drugi ustrezni):</t>
    </r>
  </si>
  <si>
    <t xml:space="preserve">Ø100           </t>
  </si>
  <si>
    <t xml:space="preserve">Ø125           </t>
  </si>
  <si>
    <t xml:space="preserve">Ø160         </t>
  </si>
  <si>
    <t xml:space="preserve">Ø200           </t>
  </si>
  <si>
    <t xml:space="preserve">Ø250           </t>
  </si>
  <si>
    <t xml:space="preserve">Ø315         </t>
  </si>
  <si>
    <t xml:space="preserve"> </t>
  </si>
  <si>
    <r>
      <t xml:space="preserve">Izolacija </t>
    </r>
    <r>
      <rPr>
        <sz val="10"/>
        <rFont val="Swis721 Lt BT"/>
        <family val="2"/>
      </rPr>
      <t>okroglih spiralnih prezračevalnih kanalov iz zgornje postavke z izolacijskimi ploščami z obojestransko parozaporno izolacijo iz sintetičnega kavčuka oz. elastomerne pene s koeficientom prehoda λ&lt;0,034 W/m°K pri 0°C in upornostjo proti difuziji vodne pare μ&gt;10000.</t>
    </r>
  </si>
  <si>
    <t>Samougasljiva, stopnja zadimljenosti s2 po DIN EN 13501, debelina izolacije 10 mm (proizvod Kaiman, tip KK plus ali drugi enakovredni), vključno z lepilom in samolepilnimi trakovi za tesnjenje spojev, s predhodnim čiščenjem in razmastitvijo prezračevalnih kanalov.</t>
  </si>
  <si>
    <r>
      <t xml:space="preserve">Strešna kapa na kanalih </t>
    </r>
    <r>
      <rPr>
        <sz val="10"/>
        <rFont val="Swis721 Lt BT"/>
        <family val="2"/>
      </rPr>
      <t>za zaščito pred meteorno vodo in mrčesom, z vsem potrebnim pritrdilnim materialom</t>
    </r>
  </si>
  <si>
    <t xml:space="preserve">Ø160      </t>
  </si>
  <si>
    <r>
      <t>Revizijski pokrovi</t>
    </r>
    <r>
      <rPr>
        <sz val="10"/>
        <rFont val="Swis721 Lt BT"/>
        <family val="2"/>
      </rPr>
      <t xml:space="preserve"> za oglate kanale, komplet s pritrdilnim in montažnim materialom. </t>
    </r>
  </si>
  <si>
    <t xml:space="preserve">dim. 300/300 mm              </t>
  </si>
  <si>
    <r>
      <t xml:space="preserve">Požarna izolacija prezračevalnih kanalov </t>
    </r>
    <r>
      <rPr>
        <sz val="10"/>
        <rFont val="Swis721 Lt BT"/>
        <family val="2"/>
      </rPr>
      <t>na prehodu dveh požarnih sektorjev, zahtevana odpornost minimalno 90 min.</t>
    </r>
  </si>
  <si>
    <r>
      <t>Regulacija,</t>
    </r>
    <r>
      <rPr>
        <sz val="10"/>
        <rFont val="Swis721 Lt BT"/>
        <family val="2"/>
      </rPr>
      <t xml:space="preserve"> meritve količin zraka in nastavitev prezračevalnih elementov in regulacijskih loput.</t>
    </r>
  </si>
  <si>
    <r>
      <t>Izdelava funkcionalne sheme</t>
    </r>
    <r>
      <rPr>
        <sz val="10"/>
        <rFont val="Swis721 Lt BT"/>
        <family val="2"/>
      </rPr>
      <t xml:space="preserve"> (mišljeno kot vsaka naprava posebej).</t>
    </r>
  </si>
  <si>
    <t>Navodila za obratovanje in vzdrževanje</t>
  </si>
  <si>
    <r>
      <t>Razne napisne tablice</t>
    </r>
    <r>
      <rPr>
        <sz val="10"/>
        <rFont val="Swis721 Lt BT"/>
        <family val="2"/>
      </rPr>
      <t xml:space="preserve"> za označevanje naprav in cevovodov.</t>
    </r>
  </si>
  <si>
    <t>D.I.</t>
  </si>
  <si>
    <t>D.II.</t>
  </si>
  <si>
    <t>VODOVODNA INSTALACIJA SKUPAJ</t>
  </si>
  <si>
    <t>OGREVANJE IN HLAJENJE SKUPAJ</t>
  </si>
  <si>
    <t>DOKUMENTACIJA SKUPAJ</t>
  </si>
  <si>
    <t>SIGNALNOKOMUNIKACIJSKE  INŠTALACIJE SKUPAJ</t>
  </si>
  <si>
    <t>MOČNOSTNE INŠTALACIJE SKUPAJ</t>
  </si>
  <si>
    <t>RUŠITVENA DELA SKUPAJ</t>
  </si>
  <si>
    <t>D.III.</t>
  </si>
  <si>
    <t>PREZRAČEVANJE SKUPAJ</t>
  </si>
  <si>
    <t>VODOVOD</t>
  </si>
  <si>
    <t>SKUPAJ ELEKTROINSTALACIJSKA DELA</t>
  </si>
  <si>
    <t>SKUPAJ STROJNOINSTALACIJSKA DELA</t>
  </si>
  <si>
    <t>poz</t>
  </si>
  <si>
    <t>Opis</t>
  </si>
  <si>
    <t>Enota</t>
  </si>
  <si>
    <t>Količina</t>
  </si>
  <si>
    <t>cena/enoto</t>
  </si>
  <si>
    <t>Vrednost</t>
  </si>
  <si>
    <t>Gradbena pomoč NK, PK delavca obračun po dejanskih stroških (v primerih ko ta ni zajeta v opisu postavke, obračun po predhodni potrditvi naročnika)</t>
  </si>
  <si>
    <t>ur</t>
  </si>
  <si>
    <t>Gradbena pomoč KV delavca obračun po dejanskih stroških (v primerih ko ta ni zajeta v opisu postavke, obračun po predhodni potrditvi naročnika)</t>
  </si>
  <si>
    <t>Gradbena pomoč VKV delavca obračun po dejanskih stroških (v primerih ko ta ni zajeta v opisu postavke, obračun po predhodni potrditvi naročnika)</t>
  </si>
  <si>
    <t xml:space="preserve">  f 16 mm                                   </t>
  </si>
  <si>
    <t xml:space="preserve">  f 23 mm                                   </t>
  </si>
  <si>
    <t xml:space="preserve">  f 36 mm                                       </t>
  </si>
  <si>
    <r>
      <t>SV2</t>
    </r>
    <r>
      <rPr>
        <sz val="9"/>
        <rFont val="Arial"/>
        <family val="2"/>
        <charset val="238"/>
      </rPr>
      <t>, Viseči sistem svetil, linijski, po tlorisu, neprekinjen, aluminijski okvir širine 243mm, v katerega se ugrajuje komponente, dark raster 2x54W, mat optika, regulacija nivoja, pregibni reflektorčki LED 7,3W-W-24°-12V, siva barva. 
Kot HUNTER FLEX S 15x2X54W MP DEB1/10V + 10xLED HF S Spot QR111 + krmilniki</t>
    </r>
  </si>
  <si>
    <r>
      <t>SV2.1-2.2</t>
    </r>
    <r>
      <rPr>
        <sz val="9"/>
        <rFont val="Arial"/>
        <family val="2"/>
        <charset val="238"/>
      </rPr>
      <t>, Viseči sistem svetil, linijski, po tlorisu, neprekinjen, aluminijski okvir , v katerega se ugrajuje komponente, dark raster 2x54W, mat optika, siva barva. 
HUNTER FLEX S 3x2X28W MP DEB1/10V  samo montaža</t>
    </r>
  </si>
  <si>
    <r>
      <t>SV3</t>
    </r>
    <r>
      <rPr>
        <sz val="9"/>
        <rFont val="Arial"/>
        <family val="2"/>
        <charset val="238"/>
      </rPr>
      <t>, Stropna svetilka, aluminijsko ohišje, steklen prosojnik, montaža na višino nad okni</t>
    </r>
  </si>
  <si>
    <r>
      <t>SV5A.1</t>
    </r>
    <r>
      <rPr>
        <sz val="9"/>
        <rFont val="Arial"/>
        <family val="2"/>
        <charset val="238"/>
      </rPr>
      <t>, Stropna neprekinjena, linearna svetilka, aluminij, polikarbonatno trostransko opalno ohišje, dimenzije 85x36mm, sijalke Seamless 54W, osvetlitev brez prekinitve, modul zasilne razsvetljave EM 1h
Kot MINUS LINE S 2x54W SEAMLESS
1kpl</t>
    </r>
  </si>
  <si>
    <r>
      <t>SV5A.2</t>
    </r>
    <r>
      <rPr>
        <sz val="9"/>
        <rFont val="Arial"/>
        <family val="2"/>
        <charset val="238"/>
      </rPr>
      <t>, Stropna neprekinjena, linearna svetilka, aluminij, polikarbonatno trostransko opalno ohišje, dimenzije 85x36mm, sijalke Seamless 54W, osvetlitev brez prekinitve, modul zasilne razsvetljave EM 1h
Kot MINUS LINE S 5x54W SEAMLESS
1kpl</t>
    </r>
  </si>
  <si>
    <r>
      <t>SV5.3</t>
    </r>
    <r>
      <rPr>
        <sz val="9"/>
        <rFont val="Arial"/>
        <family val="2"/>
        <charset val="238"/>
      </rPr>
      <t>, Stropna neprekinjena, linearna svetilka, aluminij, polikarbonatno trostransko opalno ohišje, dimenzije 85x36mm, sijalke Seamless 54W, osvetlitev brez prekinitve, 
Kot MINUS LINE S 5x54W SEAMLESS
1kpl</t>
    </r>
  </si>
  <si>
    <r>
      <t>SV5A.4</t>
    </r>
    <r>
      <rPr>
        <sz val="9"/>
        <rFont val="Arial"/>
        <family val="2"/>
        <charset val="238"/>
      </rPr>
      <t>, Stropna neprekinjena, linearna svetilka, aluminij, polikarbonatno trostransko opalno ohišje, dimenzije 85x36mm, sijalke Seamless 54W, osvetlitev brez prekinitve, modul zasilne razsvetljave EM 1h
Kot MINUS LINE S 5x54W SEAMLESS
1kpl</t>
    </r>
  </si>
  <si>
    <r>
      <t>SV6</t>
    </r>
    <r>
      <rPr>
        <sz val="9"/>
        <rFont val="Arial"/>
        <family val="2"/>
        <charset val="238"/>
      </rPr>
      <t>, Stenska svetilka, gips, polokrogla, indirektna 15W E27</t>
    </r>
  </si>
  <si>
    <r>
      <t>SV7</t>
    </r>
    <r>
      <rPr>
        <sz val="9"/>
        <rFont val="Arial"/>
        <family val="2"/>
        <charset val="238"/>
      </rPr>
      <t>, Stenska zunanja svetilka, 13W, aluminij ohišje  samo vgradnja</t>
    </r>
  </si>
  <si>
    <r>
      <t>SV7</t>
    </r>
    <r>
      <rPr>
        <sz val="9"/>
        <rFont val="Arial"/>
        <family val="2"/>
        <charset val="238"/>
      </rPr>
      <t xml:space="preserve">, Stenska zunanja svetilka, 13W, aluminij ohišje  dobava in montaža </t>
    </r>
  </si>
  <si>
    <r>
      <t>SV8</t>
    </r>
    <r>
      <rPr>
        <sz val="9"/>
        <rFont val="Arial"/>
        <family val="2"/>
        <charset val="238"/>
      </rPr>
      <t>, Stropna svetilka, siva, 2x54W, mat raster</t>
    </r>
  </si>
  <si>
    <r>
      <t>SV11</t>
    </r>
    <r>
      <rPr>
        <sz val="9"/>
        <rFont val="Arial"/>
        <family val="2"/>
        <charset val="238"/>
      </rPr>
      <t xml:space="preserve">, Viseča dekorativna svetilka, Luster, original, po izboru arhitekta </t>
    </r>
  </si>
  <si>
    <r>
      <t>SV12</t>
    </r>
    <r>
      <rPr>
        <sz val="9"/>
        <rFont val="Arial"/>
        <family val="2"/>
        <charset val="238"/>
      </rPr>
      <t xml:space="preserve">, Vgradna svetilka, pregibna, vklop preko dimerja,  AR111 65W IRC 12V, dimer za regulacijo v omarici </t>
    </r>
  </si>
  <si>
    <r>
      <t>SV13</t>
    </r>
    <r>
      <rPr>
        <sz val="9"/>
        <rFont val="Arial"/>
        <family val="2"/>
        <charset val="238"/>
      </rPr>
      <t xml:space="preserve">, Nadgradna premična svetilka, LED, 3x2W, WW, 50W, črna, z modulom zasilne razsvetljave, napajalniki </t>
    </r>
  </si>
  <si>
    <r>
      <t xml:space="preserve">TIM JOST 3X2W 50° WW </t>
    </r>
    <r>
      <rPr>
        <b/>
        <sz val="9"/>
        <rFont val="Arial"/>
        <family val="2"/>
        <charset val="238"/>
      </rPr>
      <t>EM 1h</t>
    </r>
    <r>
      <rPr>
        <sz val="9"/>
        <rFont val="Arial"/>
        <family val="2"/>
        <charset val="238"/>
      </rPr>
      <t xml:space="preserve"> - samo prevzem, prevoz in vgradnja </t>
    </r>
  </si>
  <si>
    <r>
      <t>SV15</t>
    </r>
    <r>
      <rPr>
        <sz val="9"/>
        <rFont val="Arial"/>
        <family val="2"/>
        <charset val="238"/>
      </rPr>
      <t>, Aluminijski viseči sistem, povezan v linije, sistem linearnih profilov, direktno/indirektna svetloba, 2 vklopa</t>
    </r>
  </si>
  <si>
    <r>
      <t>SV17</t>
    </r>
    <r>
      <rPr>
        <sz val="9"/>
        <rFont val="Arial"/>
        <family val="2"/>
        <charset val="238"/>
      </rPr>
      <t>, LED linija, nameščena v podu ob ograji, aluminijski profil z LED vložkom, 5W/m, warm white, izdelano na pravo dolžino, opalni prosojnik, napajalniki in regulacija 24V-cca 30 m</t>
    </r>
  </si>
  <si>
    <r>
      <t>SV17.1</t>
    </r>
    <r>
      <rPr>
        <sz val="9"/>
        <rFont val="Arial"/>
        <family val="2"/>
        <charset val="238"/>
      </rPr>
      <t>, LED linija, vgrajena na prekladi vrat, odrezano na mero na objektu, aluminijski profil z LED vložkom, 5W/m, warm white,  opalni prosojnik, napajalniki in regulacija 24V</t>
    </r>
  </si>
  <si>
    <r>
      <t>SV14</t>
    </r>
    <r>
      <rPr>
        <sz val="9"/>
        <rFont val="Arial"/>
        <family val="2"/>
        <charset val="238"/>
      </rPr>
      <t xml:space="preserve">, Viseča svetilka, aluminijski profil, enotna dolžina, dark, 2x2x28W </t>
    </r>
  </si>
  <si>
    <r>
      <t>SV18</t>
    </r>
    <r>
      <rPr>
        <sz val="9"/>
        <rFont val="Arial"/>
        <family val="2"/>
        <charset val="238"/>
      </rPr>
      <t>, Viseča svetilka, aluminijski profil, enotna dolžina, dark, 2x2x28W - dobava in montaža</t>
    </r>
  </si>
  <si>
    <r>
      <t>SV19</t>
    </r>
    <r>
      <rPr>
        <sz val="9"/>
        <rFont val="Arial"/>
        <family val="2"/>
        <charset val="238"/>
      </rPr>
      <t>, Aluminijski viseči sistem linearnih profilov, direktno/indirektna svetloba.</t>
    </r>
  </si>
  <si>
    <r>
      <t>SV26</t>
    </r>
    <r>
      <rPr>
        <sz val="9"/>
        <rFont val="Arial"/>
        <family val="2"/>
        <charset val="238"/>
      </rPr>
      <t>, Plafonjera 2x9W, IP44, polikarbonat in steklo.</t>
    </r>
  </si>
  <si>
    <r>
      <rPr>
        <b/>
        <sz val="9"/>
        <rFont val="Arial"/>
        <family val="2"/>
        <charset val="238"/>
      </rPr>
      <t>SV26.1</t>
    </r>
    <r>
      <rPr>
        <sz val="9"/>
        <rFont val="Arial"/>
        <family val="2"/>
        <charset val="238"/>
      </rPr>
      <t xml:space="preserve">, Nadgradna svetilka </t>
    </r>
  </si>
  <si>
    <r>
      <rPr>
        <b/>
        <sz val="9"/>
        <rFont val="Arial"/>
        <family val="2"/>
        <charset val="238"/>
      </rPr>
      <t>SV26.1A</t>
    </r>
    <r>
      <rPr>
        <sz val="9"/>
        <rFont val="Arial"/>
        <family val="2"/>
        <charset val="238"/>
      </rPr>
      <t>, Nadgradna svetilka  z modulom zasilne razsvetljave EM 1h</t>
    </r>
  </si>
  <si>
    <r>
      <t>SV32</t>
    </r>
    <r>
      <rPr>
        <sz val="9"/>
        <rFont val="Arial"/>
        <family val="2"/>
        <charset val="238"/>
      </rPr>
      <t>, Zasilna stenska svetilka za označevanje izhodov v prpravnem spoju s pripadajočimi oznakami smeri izhoda</t>
    </r>
  </si>
  <si>
    <r>
      <rPr>
        <b/>
        <sz val="9"/>
        <rFont val="Arial"/>
        <family val="2"/>
        <charset val="238"/>
      </rPr>
      <t>SVx1.</t>
    </r>
    <r>
      <rPr>
        <sz val="9"/>
        <rFont val="Arial"/>
        <family val="2"/>
        <charset val="238"/>
      </rPr>
      <t xml:space="preserve"> vgradna Svetilka, mansarda-plafonjera WC in predprostori 
Intra-18291011211-Nola RV RG-SOP 560-730 lm 6-9 W 250-350 mA 27 V 830 IP44 white/white</t>
    </r>
  </si>
  <si>
    <r>
      <rPr>
        <b/>
        <sz val="9"/>
        <rFont val="Arial"/>
        <family val="2"/>
        <charset val="238"/>
      </rPr>
      <t>SVx2.</t>
    </r>
    <r>
      <rPr>
        <sz val="9"/>
        <rFont val="Arial"/>
        <family val="2"/>
        <charset val="238"/>
      </rPr>
      <t xml:space="preserve"> Svetilka, mansarda-plafonjera v sobah
Intra Lona C 300 h100
SOP 1050 lm 11 W 830 FO IP43 white  18272411101</t>
    </r>
  </si>
  <si>
    <r>
      <rPr>
        <b/>
        <i/>
        <sz val="9"/>
        <rFont val="Arial"/>
        <family val="2"/>
        <charset val="238"/>
      </rPr>
      <t>SVx3.</t>
    </r>
    <r>
      <rPr>
        <i/>
        <sz val="9"/>
        <rFont val="Arial"/>
        <family val="2"/>
        <charset val="238"/>
      </rPr>
      <t xml:space="preserve"> Svetilka stenska Kalis 65 W SOP  720lm 11W 830 L575mm FO IP44 white                                                                                                                                                                                                                                        
(svetilka v kopalnicah na steni )</t>
    </r>
  </si>
  <si>
    <r>
      <t>SV4</t>
    </r>
    <r>
      <rPr>
        <sz val="9"/>
        <rFont val="Arial"/>
        <family val="2"/>
        <charset val="238"/>
      </rPr>
      <t>, Ugradna premična svetilka LED 6x2w, WW, 70°, napajalniki, regulacija 360/45°, črn INTRA HUNTER SPOT 1x6x2W, 70°, WW</t>
    </r>
  </si>
  <si>
    <t>Intra 702120244 Driver LC 60W 24V FO</t>
  </si>
  <si>
    <t>Napajalnik Intra  702120245 Driver LC 100W 24V FO</t>
  </si>
  <si>
    <t>%</t>
  </si>
  <si>
    <t>OSTALO</t>
  </si>
  <si>
    <t>Izdelava  Projekta izvedenih del ter navodil o obratovanju in vzdrževanju objekta ter vsa dokumentacija, potrebna za dokazilo o skaldnosti. 
PID 4 papirnati izvodi in elektronski medij (digitalna verzija, načrti v ACAD)
ostalo v 2 izvodih (papirnata in el. verzija)</t>
  </si>
  <si>
    <t>PROJKETNA IN DOKAZNA DOKUMENTACIJA</t>
  </si>
  <si>
    <t xml:space="preserve">2. </t>
  </si>
  <si>
    <t>ostalo</t>
  </si>
  <si>
    <t>1.1.</t>
  </si>
  <si>
    <t>2.1.</t>
  </si>
  <si>
    <t xml:space="preserve">Dobava in montaža horizontalne pocinkane odtočne cevi fi 100 mm v naklonu s strehe sosednjega objekta ter žlote servisnega hodnika v obstoječo vertikalno odtočno cev objekta. </t>
  </si>
  <si>
    <t>SKUPAJ NEPREDVIDENA DELA (10%)</t>
  </si>
  <si>
    <t>A+B+C+D+OSTALO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</si>
</sst>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_-* #,##0.00\ _€_-;\-* #,##0.00\ _€_-;_-* \-??\ _€_-;_-@_-"/>
    <numFmt numFmtId="165" formatCode="_-* #,##0.00\ _S_I_T_-;\-* #,##0.00\ _S_I_T_-;_-* \-??\ _S_I_T_-;_-@_-"/>
    <numFmt numFmtId="166" formatCode="\$#,##0\ ;&quot;($&quot;#,##0\)"/>
    <numFmt numFmtId="167" formatCode="m&quot;ont&quot;h\ d&quot;, &quot;yyyy"/>
    <numFmt numFmtId="168" formatCode="_(* #,##0_);_(* \(#,##0\);_(* \-_);_(@_)"/>
    <numFmt numFmtId="169" formatCode="_(* #,##0.00_);_(* \(#,##0.00\);_(* \-??_);_(@_)"/>
    <numFmt numFmtId="170" formatCode="#,#00"/>
    <numFmt numFmtId="171" formatCode="#,"/>
    <numFmt numFmtId="172" formatCode="0\ %"/>
    <numFmt numFmtId="173" formatCode="&quot;L. &quot;#,##0;[Red]&quot;-L. &quot;#,##0"/>
    <numFmt numFmtId="174" formatCode="_-* #,##0.00&quot; SIT&quot;_-;\-* #,##0.00&quot; SIT&quot;_-;_-* \-??&quot; SIT&quot;_-;_-@_-"/>
    <numFmt numFmtId="175" formatCode="_(\$* #,##0_);_(\$* \(#,##0\);_(\$* \-_);_(@_)"/>
    <numFmt numFmtId="176" formatCode="_(\$* #,##0.00_);_(\$* \(#,##0.00\);_(\$* \-??_);_(@_)"/>
    <numFmt numFmtId="177" formatCode="#,##0.0"/>
    <numFmt numFmtId="178" formatCode="_-* #,##0.00\ _S_I_T_-;\-* #,##0.00\ _S_I_T_-;_-* &quot;-&quot;??\ _S_I_T_-;_-@_-"/>
    <numFmt numFmtId="179" formatCode="_-* #,##0.0\ _S_I_T_-;\-* #,##0.0\ _S_I_T_-;_-* &quot;-&quot;??\ _S_I_T_-;_-@_-"/>
    <numFmt numFmtId="180" formatCode="_-* #,##0.00\ [$€-1]_-;\-* #,##0.00\ [$€-1]_-;_-* \-??\ [$€-1]_-;_-@_-"/>
    <numFmt numFmtId="181" formatCode="#,##0.00&quot; SIT&quot;"/>
    <numFmt numFmtId="182" formatCode="#,##0.00_ ;\-#,##0.00\ "/>
    <numFmt numFmtId="183" formatCode="[$€-2]\ #,##0.00"/>
    <numFmt numFmtId="184" formatCode="_-* #,##0.00\ &quot;SIT&quot;_-;\-* #,##0.00\ &quot;SIT&quot;_-;_-* &quot;-&quot;??\ &quot;SIT&quot;_-;_-@_-"/>
    <numFmt numFmtId="185" formatCode="#,##0.00\ _€"/>
  </numFmts>
  <fonts count="70">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
      <color indexed="8"/>
      <name val="Courier New"/>
      <family val="1"/>
      <charset val="238"/>
    </font>
    <font>
      <i/>
      <sz val="11"/>
      <color indexed="23"/>
      <name val="Calibri"/>
      <family val="2"/>
      <charset val="238"/>
    </font>
    <font>
      <sz val="10"/>
      <name val="Arial CE"/>
      <family val="2"/>
      <charset val="238"/>
    </font>
    <font>
      <sz val="11"/>
      <color indexed="17"/>
      <name val="Calibri"/>
      <family val="2"/>
      <charset val="238"/>
    </font>
    <font>
      <b/>
      <sz val="15"/>
      <color indexed="56"/>
      <name val="Calibri"/>
      <family val="2"/>
      <charset val="238"/>
    </font>
    <font>
      <b/>
      <sz val="18"/>
      <color indexed="24"/>
      <name val="Arial"/>
      <family val="2"/>
      <charset val="238"/>
    </font>
    <font>
      <b/>
      <sz val="13"/>
      <color indexed="56"/>
      <name val="Calibri"/>
      <family val="2"/>
      <charset val="238"/>
    </font>
    <font>
      <b/>
      <sz val="12"/>
      <color indexed="24"/>
      <name val="Arial"/>
      <family val="2"/>
      <charset val="238"/>
    </font>
    <font>
      <b/>
      <sz val="11"/>
      <color indexed="56"/>
      <name val="Calibri"/>
      <family val="2"/>
      <charset val="238"/>
    </font>
    <font>
      <b/>
      <sz val="1"/>
      <color indexed="8"/>
      <name val="Courier New"/>
      <family val="1"/>
      <charset val="238"/>
    </font>
    <font>
      <sz val="11"/>
      <color indexed="62"/>
      <name val="Calibri"/>
      <family val="2"/>
      <charset val="238"/>
    </font>
    <font>
      <sz val="11"/>
      <color indexed="52"/>
      <name val="Calibri"/>
      <family val="2"/>
      <charset val="238"/>
    </font>
    <font>
      <sz val="11"/>
      <color indexed="60"/>
      <name val="Calibri"/>
      <family val="2"/>
      <charset val="238"/>
    </font>
    <font>
      <sz val="12"/>
      <name val="Courier New"/>
      <family val="1"/>
      <charset val="238"/>
    </font>
    <font>
      <sz val="10"/>
      <color indexed="8"/>
      <name val="MS Sans Serif"/>
      <family val="2"/>
      <charset val="238"/>
    </font>
    <font>
      <b/>
      <sz val="11"/>
      <color indexed="8"/>
      <name val="Calibri"/>
      <family val="2"/>
      <charset val="238"/>
    </font>
    <font>
      <b/>
      <sz val="10"/>
      <name val="Arial"/>
      <family val="2"/>
      <charset val="238"/>
    </font>
    <font>
      <b/>
      <sz val="12"/>
      <name val="Arial"/>
      <family val="2"/>
      <charset val="238"/>
    </font>
    <font>
      <b/>
      <sz val="11"/>
      <name val="Arial"/>
      <family val="2"/>
      <charset val="238"/>
    </font>
    <font>
      <b/>
      <i/>
      <sz val="14"/>
      <name val="Arial"/>
      <family val="2"/>
      <charset val="238"/>
    </font>
    <font>
      <sz val="12"/>
      <name val="Arial"/>
      <family val="2"/>
      <charset val="238"/>
    </font>
    <font>
      <sz val="10"/>
      <color indexed="8"/>
      <name val="Arial"/>
      <family val="2"/>
      <charset val="238"/>
    </font>
    <font>
      <sz val="10"/>
      <color indexed="8"/>
      <name val="Arial"/>
      <family val="2"/>
      <charset val="1"/>
    </font>
    <font>
      <sz val="10"/>
      <name val="Arial"/>
      <family val="2"/>
      <charset val="1"/>
    </font>
    <font>
      <sz val="10"/>
      <name val="Arial"/>
      <family val="2"/>
      <charset val="238"/>
    </font>
    <font>
      <b/>
      <sz val="10"/>
      <color indexed="8"/>
      <name val="Arial"/>
      <family val="2"/>
      <charset val="238"/>
    </font>
    <font>
      <sz val="10"/>
      <name val="Arial CE"/>
      <charset val="238"/>
    </font>
    <font>
      <u/>
      <sz val="10"/>
      <name val="Arial"/>
      <family val="2"/>
      <charset val="238"/>
    </font>
    <font>
      <i/>
      <sz val="10"/>
      <name val="Arial"/>
      <family val="2"/>
      <charset val="238"/>
    </font>
    <font>
      <b/>
      <sz val="14"/>
      <name val="Arial"/>
      <family val="2"/>
      <charset val="238"/>
    </font>
    <font>
      <sz val="9"/>
      <name val="Arial"/>
      <family val="2"/>
      <charset val="238"/>
    </font>
    <font>
      <b/>
      <sz val="9"/>
      <name val="Arial"/>
      <family val="2"/>
      <charset val="238"/>
    </font>
    <font>
      <sz val="10"/>
      <name val="Arial"/>
      <family val="2"/>
    </font>
    <font>
      <u/>
      <sz val="9"/>
      <name val="Arial"/>
      <family val="2"/>
      <charset val="238"/>
    </font>
    <font>
      <b/>
      <i/>
      <sz val="10"/>
      <name val="Arial"/>
      <family val="2"/>
      <charset val="238"/>
    </font>
    <font>
      <b/>
      <sz val="11"/>
      <name val="Swis721 Lt BT"/>
      <family val="2"/>
    </font>
    <font>
      <b/>
      <sz val="10"/>
      <name val="Swis721 Lt BT"/>
      <family val="2"/>
    </font>
    <font>
      <i/>
      <sz val="10"/>
      <name val="Swis721 Lt BT"/>
      <family val="2"/>
    </font>
    <font>
      <b/>
      <i/>
      <sz val="10"/>
      <name val="Swis721 Lt BT"/>
      <family val="2"/>
    </font>
    <font>
      <sz val="10"/>
      <name val="Swis721 Lt BT"/>
      <family val="2"/>
    </font>
    <font>
      <b/>
      <sz val="8"/>
      <name val="Swis721 Lt BT"/>
      <family val="2"/>
    </font>
    <font>
      <sz val="8"/>
      <name val="Swis721 Lt BT"/>
      <family val="2"/>
    </font>
    <font>
      <sz val="11"/>
      <name val="Swis721 Lt BT"/>
      <family val="2"/>
    </font>
    <font>
      <sz val="10"/>
      <name val="Helvetica"/>
      <family val="2"/>
    </font>
    <font>
      <sz val="10"/>
      <name val="Helv"/>
      <charset val="204"/>
    </font>
    <font>
      <sz val="10"/>
      <color indexed="8"/>
      <name val="Swis721 Lt BT"/>
      <family val="2"/>
    </font>
    <font>
      <sz val="10"/>
      <name val="Tahoma"/>
      <family val="2"/>
      <charset val="238"/>
    </font>
    <font>
      <b/>
      <u/>
      <sz val="10"/>
      <name val="Swis721 Lt BT"/>
      <family val="2"/>
    </font>
    <font>
      <b/>
      <sz val="11"/>
      <name val="Tahoma"/>
      <family val="2"/>
      <charset val="238"/>
    </font>
    <font>
      <sz val="11"/>
      <name val="Helvetica"/>
      <family val="2"/>
    </font>
    <font>
      <b/>
      <sz val="10"/>
      <name val="Helvetica"/>
      <family val="2"/>
    </font>
    <font>
      <vertAlign val="superscript"/>
      <sz val="10"/>
      <name val="Swis721 Lt BT"/>
      <family val="2"/>
    </font>
    <font>
      <sz val="10"/>
      <color theme="1"/>
      <name val="Tahoma"/>
      <family val="2"/>
      <charset val="238"/>
    </font>
    <font>
      <b/>
      <sz val="10"/>
      <name val="Tahoma"/>
      <family val="2"/>
      <charset val="238"/>
    </font>
    <font>
      <b/>
      <sz val="10"/>
      <color theme="1"/>
      <name val="Tahoma"/>
      <family val="2"/>
      <charset val="238"/>
    </font>
    <font>
      <sz val="10"/>
      <color theme="1"/>
      <name val="Arial"/>
      <family val="2"/>
      <charset val="238"/>
    </font>
    <font>
      <b/>
      <sz val="10"/>
      <color theme="1"/>
      <name val="Arial"/>
      <family val="2"/>
      <charset val="238"/>
    </font>
    <font>
      <b/>
      <sz val="9"/>
      <color indexed="8"/>
      <name val="Arial"/>
      <family val="2"/>
      <charset val="238"/>
    </font>
    <font>
      <sz val="9"/>
      <color theme="1"/>
      <name val="Arial"/>
      <family val="2"/>
      <charset val="238"/>
    </font>
    <font>
      <b/>
      <i/>
      <sz val="9"/>
      <name val="Arial"/>
      <family val="2"/>
      <charset val="238"/>
    </font>
    <font>
      <i/>
      <sz val="9"/>
      <name val="Arial"/>
      <family val="2"/>
      <charset val="238"/>
    </font>
    <font>
      <b/>
      <sz val="9"/>
      <color theme="1"/>
      <name val="Arial"/>
      <family val="2"/>
      <charset val="238"/>
    </font>
    <font>
      <sz val="9"/>
      <color indexed="8"/>
      <name val="Arial"/>
      <family val="2"/>
      <charset val="238"/>
    </font>
    <font>
      <b/>
      <u/>
      <sz val="10"/>
      <name val="Arial"/>
      <family val="2"/>
      <charset val="238"/>
    </font>
  </fonts>
  <fills count="20">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1"/>
        <bgColor indexed="31"/>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theme="8" tint="0.59999389629810485"/>
        <bgColor indexed="42"/>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thin">
        <color indexed="64"/>
      </bottom>
      <diagonal/>
    </border>
    <border>
      <left style="hair">
        <color indexed="22"/>
      </left>
      <right style="hair">
        <color indexed="22"/>
      </right>
      <top style="hair">
        <color indexed="22"/>
      </top>
      <bottom style="hair">
        <color indexed="22"/>
      </bottom>
      <diagonal/>
    </border>
    <border>
      <left/>
      <right/>
      <top/>
      <bottom style="medium">
        <color indexed="64"/>
      </bottom>
      <diagonal/>
    </border>
    <border>
      <left/>
      <right/>
      <top style="thin">
        <color indexed="64"/>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style="thin">
        <color indexed="8"/>
      </top>
      <bottom style="thin">
        <color indexed="8"/>
      </bottom>
      <diagonal/>
    </border>
    <border>
      <left/>
      <right style="thin">
        <color indexed="8"/>
      </right>
      <top style="thin">
        <color indexed="8"/>
      </top>
      <bottom/>
      <diagonal/>
    </border>
    <border>
      <left/>
      <right/>
      <top style="thin">
        <color indexed="8"/>
      </top>
      <bottom style="thin">
        <color indexed="8"/>
      </bottom>
      <diagonal/>
    </border>
    <border>
      <left/>
      <right/>
      <top style="double">
        <color indexed="64"/>
      </top>
      <bottom style="double">
        <color indexed="64"/>
      </bottom>
      <diagonal/>
    </border>
    <border>
      <left/>
      <right/>
      <top style="thin">
        <color indexed="64"/>
      </top>
      <bottom/>
      <diagonal/>
    </border>
    <border>
      <left style="thin">
        <color auto="1"/>
      </left>
      <right style="thin">
        <color auto="1"/>
      </right>
      <top style="thin">
        <color auto="1"/>
      </top>
      <bottom style="thin">
        <color auto="1"/>
      </bottom>
      <diagonal/>
    </border>
  </borders>
  <cellStyleXfs count="63">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2" borderId="0" applyNumberFormat="0" applyBorder="0" applyAlignment="0" applyProtection="0"/>
    <xf numFmtId="0" fontId="4" fillId="11" borderId="1" applyNumberFormat="0" applyAlignment="0" applyProtection="0"/>
    <xf numFmtId="0" fontId="5" fillId="12" borderId="2" applyNumberFormat="0" applyAlignment="0" applyProtection="0"/>
    <xf numFmtId="164" fontId="30" fillId="0" borderId="0" applyFill="0" applyBorder="0" applyAlignment="0" applyProtection="0"/>
    <xf numFmtId="165" fontId="30" fillId="0" borderId="0" applyFill="0" applyBorder="0" applyAlignment="0" applyProtection="0"/>
    <xf numFmtId="3" fontId="30" fillId="0" borderId="0" applyFill="0" applyBorder="0" applyAlignment="0" applyProtection="0"/>
    <xf numFmtId="166" fontId="30" fillId="0" borderId="0" applyFill="0" applyBorder="0" applyAlignment="0" applyProtection="0"/>
    <xf numFmtId="167" fontId="6" fillId="0" borderId="0">
      <protection locked="0"/>
    </xf>
    <xf numFmtId="168" fontId="30" fillId="0" borderId="0" applyFill="0" applyBorder="0" applyAlignment="0" applyProtection="0"/>
    <xf numFmtId="169" fontId="30" fillId="0" borderId="0" applyFill="0" applyBorder="0" applyAlignment="0" applyProtection="0"/>
    <xf numFmtId="0" fontId="7" fillId="0" borderId="0" applyNumberFormat="0" applyFill="0" applyBorder="0" applyAlignment="0" applyProtection="0"/>
    <xf numFmtId="170" fontId="6" fillId="0" borderId="0">
      <protection locked="0"/>
    </xf>
    <xf numFmtId="0" fontId="8" fillId="0" borderId="0" applyNumberFormat="0"/>
    <xf numFmtId="0" fontId="30" fillId="0" borderId="0" applyNumberFormat="0"/>
    <xf numFmtId="0" fontId="9" fillId="3" borderId="0" applyNumberFormat="0" applyBorder="0" applyAlignment="0" applyProtection="0"/>
    <xf numFmtId="0" fontId="10" fillId="0" borderId="3" applyNumberFormat="0" applyFill="0" applyAlignment="0" applyProtection="0"/>
    <xf numFmtId="0" fontId="11" fillId="0" borderId="0" applyNumberFormat="0" applyFill="0" applyBorder="0" applyAlignment="0" applyProtection="0"/>
    <xf numFmtId="0" fontId="12" fillId="0" borderId="4" applyNumberFormat="0" applyFill="0" applyAlignment="0" applyProtection="0"/>
    <xf numFmtId="0" fontId="13" fillId="0" borderId="0" applyNumberFormat="0" applyFill="0" applyBorder="0" applyAlignment="0" applyProtection="0"/>
    <xf numFmtId="0" fontId="14" fillId="0" borderId="5" applyNumberFormat="0" applyFill="0" applyAlignment="0" applyProtection="0"/>
    <xf numFmtId="0" fontId="14" fillId="0" borderId="0" applyNumberFormat="0" applyFill="0" applyBorder="0" applyAlignment="0" applyProtection="0"/>
    <xf numFmtId="171" fontId="15" fillId="0" borderId="0">
      <protection locked="0"/>
    </xf>
    <xf numFmtId="171" fontId="15" fillId="0" borderId="0">
      <protection locked="0"/>
    </xf>
    <xf numFmtId="0" fontId="16" fillId="4" borderId="1" applyNumberFormat="0" applyAlignment="0" applyProtection="0"/>
    <xf numFmtId="0" fontId="17" fillId="0" borderId="6" applyNumberFormat="0" applyFill="0" applyAlignment="0" applyProtection="0"/>
    <xf numFmtId="0" fontId="8" fillId="0" borderId="0"/>
    <xf numFmtId="0" fontId="1" fillId="0" borderId="0"/>
    <xf numFmtId="0" fontId="30" fillId="0" borderId="0"/>
    <xf numFmtId="0" fontId="8" fillId="0" borderId="0"/>
    <xf numFmtId="0" fontId="30" fillId="0" borderId="0"/>
    <xf numFmtId="0" fontId="38" fillId="0" borderId="0"/>
    <xf numFmtId="0" fontId="30" fillId="0" borderId="0"/>
    <xf numFmtId="0" fontId="30" fillId="0" borderId="0"/>
    <xf numFmtId="0" fontId="50" fillId="0" borderId="0"/>
    <xf numFmtId="0" fontId="18" fillId="13" borderId="0" applyNumberFormat="0" applyBorder="0" applyAlignment="0" applyProtection="0"/>
    <xf numFmtId="0" fontId="30" fillId="0" borderId="0"/>
    <xf numFmtId="0" fontId="30" fillId="0" borderId="0"/>
    <xf numFmtId="0" fontId="8" fillId="0" borderId="0"/>
    <xf numFmtId="0" fontId="30" fillId="0" borderId="0"/>
    <xf numFmtId="0" fontId="19" fillId="0" borderId="0"/>
    <xf numFmtId="0" fontId="30" fillId="0" borderId="0"/>
    <xf numFmtId="0" fontId="30" fillId="14" borderId="7" applyNumberFormat="0" applyAlignment="0" applyProtection="0"/>
    <xf numFmtId="172" fontId="30" fillId="0" borderId="0" applyFill="0" applyBorder="0" applyAlignment="0" applyProtection="0"/>
    <xf numFmtId="0" fontId="8" fillId="0" borderId="0"/>
    <xf numFmtId="0" fontId="20" fillId="0" borderId="0"/>
    <xf numFmtId="0" fontId="21" fillId="0" borderId="8" applyNumberFormat="0" applyFill="0" applyAlignment="0" applyProtection="0"/>
    <xf numFmtId="173" fontId="30" fillId="0" borderId="0" applyFill="0" applyBorder="0" applyAlignment="0" applyProtection="0"/>
    <xf numFmtId="174" fontId="30" fillId="0" borderId="0" applyFill="0" applyBorder="0" applyAlignment="0" applyProtection="0"/>
    <xf numFmtId="184" fontId="30" fillId="0" borderId="0" applyFont="0" applyFill="0" applyBorder="0" applyAlignment="0" applyProtection="0"/>
    <xf numFmtId="165" fontId="30" fillId="0" borderId="0" applyFill="0" applyBorder="0" applyAlignment="0" applyProtection="0"/>
    <xf numFmtId="178" fontId="30" fillId="0" borderId="0" applyFont="0" applyFill="0" applyBorder="0" applyAlignment="0" applyProtection="0"/>
    <xf numFmtId="178" fontId="30" fillId="0" borderId="0" applyFont="0" applyFill="0" applyBorder="0" applyAlignment="0" applyProtection="0"/>
    <xf numFmtId="178" fontId="32" fillId="0" borderId="0" applyFont="0" applyFill="0" applyBorder="0" applyAlignment="0" applyProtection="0"/>
    <xf numFmtId="175" fontId="30" fillId="0" borderId="0" applyFill="0" applyBorder="0" applyAlignment="0" applyProtection="0"/>
    <xf numFmtId="176" fontId="30" fillId="0" borderId="0" applyFill="0" applyBorder="0" applyAlignment="0" applyProtection="0"/>
    <xf numFmtId="43" fontId="30" fillId="0" borderId="0" applyFont="0" applyFill="0" applyBorder="0" applyAlignment="0" applyProtection="0"/>
  </cellStyleXfs>
  <cellXfs count="547">
    <xf numFmtId="0" fontId="0" fillId="0" borderId="0" xfId="0"/>
    <xf numFmtId="4" fontId="0" fillId="0" borderId="18" xfId="0" applyNumberFormat="1" applyFont="1" applyFill="1" applyBorder="1" applyAlignment="1" applyProtection="1">
      <alignment horizontal="center" vertical="top" wrapText="1"/>
      <protection locked="0"/>
    </xf>
    <xf numFmtId="4" fontId="22" fillId="0" borderId="18" xfId="0" applyNumberFormat="1" applyFont="1" applyFill="1" applyBorder="1" applyAlignment="1" applyProtection="1">
      <alignment horizontal="center" vertical="top" wrapText="1"/>
      <protection locked="0"/>
    </xf>
    <xf numFmtId="4" fontId="22" fillId="0" borderId="18" xfId="0" applyNumberFormat="1" applyFont="1" applyBorder="1" applyAlignment="1" applyProtection="1">
      <alignment horizontal="center" vertical="top" wrapText="1"/>
      <protection locked="0"/>
    </xf>
    <xf numFmtId="4" fontId="24" fillId="0" borderId="18" xfId="0" applyNumberFormat="1" applyFont="1" applyBorder="1" applyAlignment="1" applyProtection="1">
      <alignment horizontal="center" wrapText="1"/>
      <protection locked="0"/>
    </xf>
    <xf numFmtId="4" fontId="24" fillId="11" borderId="18" xfId="0" applyNumberFormat="1" applyFont="1" applyFill="1" applyBorder="1" applyAlignment="1" applyProtection="1">
      <alignment horizontal="center" wrapText="1"/>
      <protection locked="0"/>
    </xf>
    <xf numFmtId="4" fontId="0" fillId="0" borderId="18" xfId="0" applyNumberFormat="1" applyFont="1" applyBorder="1" applyAlignment="1" applyProtection="1">
      <alignment horizontal="center" wrapText="1"/>
      <protection locked="0"/>
    </xf>
    <xf numFmtId="4" fontId="0" fillId="0" borderId="18" xfId="0" applyNumberFormat="1" applyFont="1" applyBorder="1" applyAlignment="1" applyProtection="1">
      <alignment horizontal="center"/>
      <protection locked="0"/>
    </xf>
    <xf numFmtId="4" fontId="22" fillId="0" borderId="18" xfId="0" applyNumberFormat="1" applyFont="1" applyBorder="1" applyAlignment="1" applyProtection="1">
      <alignment horizontal="center"/>
      <protection locked="0"/>
    </xf>
    <xf numFmtId="0" fontId="0" fillId="0" borderId="18" xfId="0" applyFont="1" applyBorder="1" applyAlignment="1" applyProtection="1">
      <alignment wrapText="1"/>
      <protection locked="0"/>
    </xf>
    <xf numFmtId="0" fontId="23" fillId="0" borderId="18" xfId="0" applyFont="1" applyBorder="1" applyAlignment="1" applyProtection="1">
      <protection locked="0"/>
    </xf>
    <xf numFmtId="0" fontId="0" fillId="0" borderId="0" xfId="0" applyFont="1" applyAlignment="1">
      <alignment wrapText="1"/>
    </xf>
    <xf numFmtId="0" fontId="23" fillId="0" borderId="0" xfId="0" applyFont="1" applyAlignment="1">
      <alignment wrapText="1"/>
    </xf>
    <xf numFmtId="0" fontId="23" fillId="0" borderId="9" xfId="0" applyFont="1" applyBorder="1" applyAlignment="1"/>
    <xf numFmtId="0" fontId="23" fillId="0" borderId="0" xfId="0" applyFont="1" applyAlignment="1"/>
    <xf numFmtId="0" fontId="23" fillId="0" borderId="0" xfId="0" applyFont="1"/>
    <xf numFmtId="0" fontId="22" fillId="0" borderId="11" xfId="0" applyFont="1" applyBorder="1" applyAlignment="1">
      <alignment wrapText="1"/>
    </xf>
    <xf numFmtId="0" fontId="0" fillId="0" borderId="9" xfId="0" applyFont="1" applyBorder="1" applyAlignment="1">
      <alignment wrapText="1"/>
    </xf>
    <xf numFmtId="0" fontId="22" fillId="0" borderId="9" xfId="0" applyFont="1" applyBorder="1" applyAlignment="1"/>
    <xf numFmtId="0" fontId="22" fillId="0" borderId="0" xfId="0" applyFont="1" applyAlignment="1"/>
    <xf numFmtId="0" fontId="0" fillId="0" borderId="9" xfId="0" applyFont="1" applyBorder="1" applyAlignment="1"/>
    <xf numFmtId="0" fontId="0" fillId="0" borderId="9" xfId="0" applyFont="1" applyFill="1" applyBorder="1" applyAlignment="1">
      <alignment wrapText="1"/>
    </xf>
    <xf numFmtId="0" fontId="22" fillId="0" borderId="9" xfId="0" applyFont="1" applyFill="1" applyBorder="1" applyAlignment="1">
      <alignment wrapText="1"/>
    </xf>
    <xf numFmtId="0" fontId="22" fillId="15" borderId="9" xfId="0" applyFont="1" applyFill="1" applyBorder="1" applyAlignment="1"/>
    <xf numFmtId="0" fontId="22" fillId="15" borderId="9" xfId="0" applyFont="1" applyFill="1" applyBorder="1" applyAlignment="1">
      <alignment wrapText="1"/>
    </xf>
    <xf numFmtId="0" fontId="0" fillId="15" borderId="12" xfId="0" applyFont="1" applyFill="1" applyBorder="1" applyAlignment="1"/>
    <xf numFmtId="0" fontId="0" fillId="15" borderId="9" xfId="0" applyFont="1" applyFill="1" applyBorder="1" applyAlignment="1">
      <alignment wrapText="1"/>
    </xf>
    <xf numFmtId="0" fontId="0" fillId="15" borderId="11" xfId="0" applyFont="1" applyFill="1" applyBorder="1" applyAlignment="1">
      <alignment wrapText="1"/>
    </xf>
    <xf numFmtId="0" fontId="22" fillId="0" borderId="0" xfId="0" applyFont="1" applyBorder="1" applyAlignment="1">
      <alignment wrapText="1"/>
    </xf>
    <xf numFmtId="0" fontId="26" fillId="0" borderId="0" xfId="0" applyFont="1" applyBorder="1" applyAlignment="1">
      <alignment horizontal="left" vertical="top" wrapText="1"/>
    </xf>
    <xf numFmtId="0" fontId="26" fillId="0" borderId="0" xfId="0" applyFont="1" applyBorder="1" applyAlignment="1">
      <alignment horizontal="center"/>
    </xf>
    <xf numFmtId="4" fontId="26" fillId="0" borderId="0" xfId="0" applyNumberFormat="1" applyFont="1" applyBorder="1" applyAlignment="1">
      <alignment horizontal="right"/>
    </xf>
    <xf numFmtId="0" fontId="0" fillId="0" borderId="0" xfId="0" applyFont="1"/>
    <xf numFmtId="0" fontId="0" fillId="0" borderId="0" xfId="0" applyFont="1" applyBorder="1" applyAlignment="1">
      <alignment horizontal="center"/>
    </xf>
    <xf numFmtId="4" fontId="0" fillId="0" borderId="0" xfId="0" applyNumberFormat="1" applyFont="1" applyBorder="1" applyAlignment="1">
      <alignment horizontal="right"/>
    </xf>
    <xf numFmtId="0" fontId="22" fillId="0" borderId="0" xfId="0" applyFont="1" applyBorder="1" applyAlignment="1">
      <alignment vertical="top" wrapText="1"/>
    </xf>
    <xf numFmtId="4" fontId="22" fillId="0" borderId="0" xfId="0" applyNumberFormat="1" applyFont="1" applyBorder="1" applyAlignment="1">
      <alignment wrapText="1"/>
    </xf>
    <xf numFmtId="0" fontId="0" fillId="0" borderId="0" xfId="0" applyFont="1" applyBorder="1" applyAlignment="1">
      <alignment vertical="top" wrapText="1"/>
    </xf>
    <xf numFmtId="0" fontId="0" fillId="0" borderId="0" xfId="0" applyFont="1" applyBorder="1" applyAlignment="1">
      <alignment wrapText="1"/>
    </xf>
    <xf numFmtId="4" fontId="0" fillId="0" borderId="0" xfId="0" applyNumberFormat="1" applyFont="1" applyBorder="1" applyAlignment="1">
      <alignment wrapText="1"/>
    </xf>
    <xf numFmtId="4" fontId="26" fillId="16" borderId="11" xfId="0" applyNumberFormat="1" applyFont="1" applyFill="1" applyBorder="1" applyAlignment="1">
      <alignment horizontal="right"/>
    </xf>
    <xf numFmtId="0" fontId="22" fillId="17" borderId="13" xfId="0" applyFont="1" applyFill="1" applyBorder="1" applyAlignment="1">
      <alignment wrapText="1"/>
    </xf>
    <xf numFmtId="4" fontId="22" fillId="17" borderId="13" xfId="0" applyNumberFormat="1" applyFont="1" applyFill="1" applyBorder="1" applyAlignment="1">
      <alignment wrapText="1"/>
    </xf>
    <xf numFmtId="4" fontId="33" fillId="0" borderId="0" xfId="36" applyNumberFormat="1" applyFont="1" applyAlignment="1">
      <alignment horizontal="center" vertical="top" wrapText="1"/>
    </xf>
    <xf numFmtId="0" fontId="33" fillId="0" borderId="0" xfId="36" applyFont="1" applyAlignment="1">
      <alignment vertical="top" wrapText="1"/>
    </xf>
    <xf numFmtId="0" fontId="22" fillId="0" borderId="0" xfId="36" applyFont="1" applyAlignment="1">
      <alignment horizontal="justify" vertical="top" wrapText="1"/>
    </xf>
    <xf numFmtId="0" fontId="33" fillId="0" borderId="0" xfId="36" applyFont="1" applyAlignment="1">
      <alignment horizontal="center" wrapText="1"/>
    </xf>
    <xf numFmtId="3" fontId="33" fillId="0" borderId="0" xfId="36" applyNumberFormat="1" applyFont="1" applyAlignment="1">
      <alignment horizontal="center" wrapText="1"/>
    </xf>
    <xf numFmtId="0" fontId="33" fillId="0" borderId="0" xfId="36" applyFont="1" applyAlignment="1">
      <alignment wrapText="1"/>
    </xf>
    <xf numFmtId="0" fontId="40" fillId="0" borderId="0" xfId="36" applyFont="1" applyAlignment="1">
      <alignment vertical="top" wrapText="1"/>
    </xf>
    <xf numFmtId="0" fontId="30" fillId="0" borderId="14" xfId="0" applyFont="1" applyBorder="1" applyAlignment="1">
      <alignment vertical="center" wrapText="1"/>
    </xf>
    <xf numFmtId="4" fontId="22" fillId="0" borderId="0" xfId="36" applyNumberFormat="1" applyFont="1" applyAlignment="1">
      <alignment vertical="top" wrapText="1"/>
    </xf>
    <xf numFmtId="0" fontId="22" fillId="0" borderId="0" xfId="36" applyFont="1" applyAlignment="1">
      <alignment horizontal="left" wrapText="1"/>
    </xf>
    <xf numFmtId="49" fontId="22" fillId="0" borderId="0" xfId="36" applyNumberFormat="1" applyFont="1" applyAlignment="1">
      <alignment horizontal="left" vertical="top" wrapText="1"/>
    </xf>
    <xf numFmtId="49" fontId="22" fillId="0" borderId="0" xfId="36" applyNumberFormat="1" applyFont="1" applyAlignment="1">
      <alignment horizontal="center" wrapText="1"/>
    </xf>
    <xf numFmtId="0" fontId="22" fillId="0" borderId="0" xfId="0" applyFont="1" applyBorder="1" applyAlignment="1">
      <alignment horizontal="justify" vertical="center" shrinkToFit="1"/>
    </xf>
    <xf numFmtId="1" fontId="41" fillId="0" borderId="0" xfId="0" quotePrefix="1" applyNumberFormat="1" applyFont="1" applyAlignment="1">
      <alignment horizontal="left"/>
    </xf>
    <xf numFmtId="0" fontId="41" fillId="0" borderId="0" xfId="0" applyFont="1" applyAlignment="1">
      <alignment horizontal="left" vertical="top" wrapText="1"/>
    </xf>
    <xf numFmtId="0" fontId="41" fillId="0" borderId="0" xfId="0" applyFont="1" applyAlignment="1">
      <alignment horizontal="right" vertical="top" wrapText="1"/>
    </xf>
    <xf numFmtId="4" fontId="42" fillId="0" borderId="0" xfId="0" applyNumberFormat="1" applyFont="1" applyAlignment="1">
      <alignment horizontal="right" vertical="top" wrapText="1"/>
    </xf>
    <xf numFmtId="4" fontId="42" fillId="0" borderId="0" xfId="0" applyNumberFormat="1" applyFont="1" applyAlignment="1">
      <alignment horizontal="center"/>
    </xf>
    <xf numFmtId="0" fontId="41" fillId="0" borderId="0" xfId="0" applyFont="1"/>
    <xf numFmtId="0" fontId="43" fillId="0" borderId="0" xfId="0" applyFont="1" applyAlignment="1">
      <alignment horizontal="left" vertical="top"/>
    </xf>
    <xf numFmtId="0" fontId="43" fillId="0" borderId="0" xfId="0" applyFont="1" applyAlignment="1">
      <alignment wrapText="1"/>
    </xf>
    <xf numFmtId="0" fontId="43" fillId="0" borderId="0" xfId="0" applyFont="1" applyAlignment="1">
      <alignment horizontal="right"/>
    </xf>
    <xf numFmtId="0" fontId="43" fillId="0" borderId="0" xfId="0" applyFont="1"/>
    <xf numFmtId="4" fontId="43" fillId="0" borderId="0" xfId="55" applyNumberFormat="1" applyFont="1" applyFill="1" applyAlignment="1">
      <alignment horizontal="right"/>
    </xf>
    <xf numFmtId="4" fontId="43" fillId="0" borderId="0" xfId="0" applyNumberFormat="1" applyFont="1"/>
    <xf numFmtId="0" fontId="43" fillId="0" borderId="0" xfId="0" applyFont="1" applyAlignment="1">
      <alignment vertical="top" wrapText="1"/>
    </xf>
    <xf numFmtId="0" fontId="43" fillId="0" borderId="0" xfId="0" applyFont="1" applyAlignment="1">
      <alignment horizontal="right" vertical="top"/>
    </xf>
    <xf numFmtId="0" fontId="43" fillId="0" borderId="0" xfId="0" applyFont="1" applyAlignment="1">
      <alignment vertical="top"/>
    </xf>
    <xf numFmtId="4" fontId="43" fillId="0" borderId="0" xfId="55" applyNumberFormat="1" applyFont="1" applyFill="1" applyAlignment="1">
      <alignment horizontal="right" vertical="top"/>
    </xf>
    <xf numFmtId="4" fontId="43" fillId="0" borderId="0" xfId="0" applyNumberFormat="1" applyFont="1" applyAlignment="1">
      <alignment vertical="top"/>
    </xf>
    <xf numFmtId="0" fontId="43" fillId="0" borderId="0" xfId="0" quotePrefix="1" applyFont="1" applyAlignment="1">
      <alignment horizontal="left" vertical="top"/>
    </xf>
    <xf numFmtId="0" fontId="43" fillId="0" borderId="0" xfId="0" quotePrefix="1" applyFont="1" applyAlignment="1">
      <alignment horizontal="left"/>
    </xf>
    <xf numFmtId="0" fontId="44" fillId="0" borderId="0" xfId="0" applyFont="1" applyAlignment="1">
      <alignment vertical="top" wrapText="1"/>
    </xf>
    <xf numFmtId="49" fontId="42" fillId="0" borderId="0" xfId="0" applyNumberFormat="1" applyFont="1" applyAlignment="1">
      <alignment horizontal="right" vertical="top"/>
    </xf>
    <xf numFmtId="0" fontId="45" fillId="0" borderId="0" xfId="0" applyFont="1" applyAlignment="1">
      <alignment horizontal="right" wrapText="1"/>
    </xf>
    <xf numFmtId="185" fontId="45" fillId="0" borderId="0" xfId="0" applyNumberFormat="1" applyFont="1" applyAlignment="1">
      <alignment wrapText="1"/>
    </xf>
    <xf numFmtId="0" fontId="45" fillId="0" borderId="0" xfId="0" applyFont="1" applyAlignment="1">
      <alignment wrapText="1"/>
    </xf>
    <xf numFmtId="0" fontId="42" fillId="0" borderId="0" xfId="0" applyFont="1" applyAlignment="1">
      <alignment vertical="top" wrapText="1"/>
    </xf>
    <xf numFmtId="0" fontId="46" fillId="0" borderId="0" xfId="0" applyFont="1" applyAlignment="1">
      <alignment horizontal="center" vertical="top" wrapText="1"/>
    </xf>
    <xf numFmtId="0" fontId="47" fillId="0" borderId="0" xfId="0" applyFont="1" applyAlignment="1">
      <alignment horizontal="center" vertical="top" wrapText="1"/>
    </xf>
    <xf numFmtId="0" fontId="47" fillId="0" borderId="0" xfId="0" applyFont="1" applyAlignment="1">
      <alignment horizontal="center" wrapText="1"/>
    </xf>
    <xf numFmtId="185" fontId="47" fillId="0" borderId="0" xfId="0" applyNumberFormat="1" applyFont="1" applyAlignment="1">
      <alignment horizontal="center"/>
    </xf>
    <xf numFmtId="49" fontId="41" fillId="0" borderId="0" xfId="35" applyNumberFormat="1" applyFont="1" applyAlignment="1">
      <alignment horizontal="right" vertical="top" wrapText="1"/>
    </xf>
    <xf numFmtId="0" fontId="41" fillId="0" borderId="0" xfId="35" applyFont="1" applyAlignment="1">
      <alignment vertical="top" wrapText="1"/>
    </xf>
    <xf numFmtId="0" fontId="48" fillId="0" borderId="0" xfId="35" applyFont="1" applyAlignment="1">
      <alignment horizontal="right" wrapText="1"/>
    </xf>
    <xf numFmtId="185" fontId="48" fillId="0" borderId="0" xfId="35" applyNumberFormat="1" applyFont="1" applyAlignment="1">
      <alignment wrapText="1"/>
    </xf>
    <xf numFmtId="0" fontId="48" fillId="0" borderId="0" xfId="35" applyFont="1" applyAlignment="1">
      <alignment wrapText="1"/>
    </xf>
    <xf numFmtId="49" fontId="42" fillId="0" borderId="0" xfId="35" applyNumberFormat="1" applyFont="1" applyAlignment="1">
      <alignment horizontal="right" vertical="top" wrapText="1"/>
    </xf>
    <xf numFmtId="0" fontId="42" fillId="0" borderId="0" xfId="35" applyFont="1" applyAlignment="1">
      <alignment horizontal="fill" wrapText="1"/>
    </xf>
    <xf numFmtId="0" fontId="45" fillId="0" borderId="0" xfId="35" applyFont="1" applyAlignment="1">
      <alignment wrapText="1"/>
    </xf>
    <xf numFmtId="185" fontId="45" fillId="0" borderId="0" xfId="35" applyNumberFormat="1" applyFont="1" applyAlignment="1">
      <alignment wrapText="1"/>
    </xf>
    <xf numFmtId="0" fontId="45" fillId="0" borderId="0" xfId="35" applyFont="1" applyAlignment="1">
      <alignment horizontal="right" wrapText="1"/>
    </xf>
    <xf numFmtId="49" fontId="42" fillId="0" borderId="0" xfId="35" applyNumberFormat="1" applyFont="1" applyAlignment="1">
      <alignment horizontal="right" vertical="top"/>
    </xf>
    <xf numFmtId="0" fontId="42" fillId="0" borderId="0" xfId="35" applyFont="1" applyAlignment="1">
      <alignment vertical="top" wrapText="1"/>
    </xf>
    <xf numFmtId="49" fontId="42" fillId="0" borderId="0" xfId="35" quotePrefix="1" applyNumberFormat="1" applyFont="1" applyAlignment="1">
      <alignment horizontal="right" vertical="top"/>
    </xf>
    <xf numFmtId="0" fontId="45" fillId="0" borderId="0" xfId="37" applyFont="1" applyAlignment="1">
      <alignment vertical="top" wrapText="1"/>
    </xf>
    <xf numFmtId="0" fontId="45" fillId="0" borderId="0" xfId="35" applyFont="1" applyAlignment="1">
      <alignment vertical="top" wrapText="1"/>
    </xf>
    <xf numFmtId="185" fontId="45" fillId="0" borderId="0" xfId="37" applyNumberFormat="1" applyFont="1" applyAlignment="1">
      <alignment wrapText="1"/>
    </xf>
    <xf numFmtId="0" fontId="42" fillId="0" borderId="0" xfId="35" applyFont="1" applyAlignment="1">
      <alignment horizontal="right" vertical="top" wrapText="1"/>
    </xf>
    <xf numFmtId="0" fontId="42" fillId="0" borderId="0" xfId="35" applyFont="1" applyAlignment="1">
      <alignment wrapText="1"/>
    </xf>
    <xf numFmtId="0" fontId="45" fillId="0" borderId="0" xfId="0" applyFont="1" applyAlignment="1">
      <alignment horizontal="center" wrapText="1"/>
    </xf>
    <xf numFmtId="49" fontId="42" fillId="0" borderId="0" xfId="0" quotePrefix="1" applyNumberFormat="1" applyFont="1" applyAlignment="1">
      <alignment horizontal="right" vertical="top"/>
    </xf>
    <xf numFmtId="0" fontId="45" fillId="0" borderId="0" xfId="0" applyFont="1" applyAlignment="1">
      <alignment vertical="top" wrapText="1"/>
    </xf>
    <xf numFmtId="0" fontId="42" fillId="0" borderId="0" xfId="0" applyFont="1" applyAlignment="1">
      <alignment horizontal="right" vertical="top" wrapText="1"/>
    </xf>
    <xf numFmtId="0" fontId="43" fillId="0" borderId="0" xfId="0" applyFont="1" applyAlignment="1">
      <alignment horizontal="left"/>
    </xf>
    <xf numFmtId="0" fontId="45" fillId="0" borderId="0" xfId="0" applyFont="1" applyAlignment="1">
      <alignment horizontal="left" vertical="top"/>
    </xf>
    <xf numFmtId="0" fontId="45" fillId="0" borderId="0" xfId="0" applyFont="1"/>
    <xf numFmtId="49" fontId="42" fillId="0" borderId="0" xfId="35" quotePrefix="1" applyNumberFormat="1" applyFont="1" applyAlignment="1">
      <alignment horizontal="right" vertical="top" wrapText="1"/>
    </xf>
    <xf numFmtId="49" fontId="42" fillId="0" borderId="0" xfId="38" applyNumberFormat="1" applyFont="1" applyAlignment="1">
      <alignment horizontal="right" vertical="top"/>
    </xf>
    <xf numFmtId="49" fontId="42" fillId="0" borderId="0" xfId="38" applyNumberFormat="1" applyFont="1" applyAlignment="1">
      <alignment wrapText="1"/>
    </xf>
    <xf numFmtId="0" fontId="45" fillId="0" borderId="0" xfId="38" applyFont="1" applyAlignment="1">
      <alignment horizontal="right"/>
    </xf>
    <xf numFmtId="185" fontId="45" fillId="0" borderId="0" xfId="57" applyNumberFormat="1" applyFont="1" applyAlignment="1" applyProtection="1">
      <alignment horizontal="right" wrapText="1"/>
      <protection locked="0"/>
    </xf>
    <xf numFmtId="4" fontId="45" fillId="0" borderId="0" xfId="38" applyNumberFormat="1" applyFont="1"/>
    <xf numFmtId="49" fontId="45" fillId="0" borderId="0" xfId="38" applyNumberFormat="1" applyFont="1" applyAlignment="1">
      <alignment vertical="top" wrapText="1"/>
    </xf>
    <xf numFmtId="49" fontId="45" fillId="0" borderId="0" xfId="38" applyNumberFormat="1" applyFont="1" applyAlignment="1">
      <alignment wrapText="1"/>
    </xf>
    <xf numFmtId="0" fontId="42" fillId="0" borderId="0" xfId="38" applyFont="1" applyAlignment="1">
      <alignment vertical="top" wrapText="1"/>
    </xf>
    <xf numFmtId="0" fontId="45" fillId="0" borderId="0" xfId="38" applyFont="1" applyAlignment="1">
      <alignment vertical="top" wrapText="1"/>
    </xf>
    <xf numFmtId="49" fontId="42" fillId="0" borderId="0" xfId="0" applyNumberFormat="1" applyFont="1" applyAlignment="1">
      <alignment horizontal="right" vertical="top" wrapText="1"/>
    </xf>
    <xf numFmtId="0" fontId="42" fillId="0" borderId="0" xfId="0" applyFont="1" applyAlignment="1">
      <alignment horizontal="left" vertical="top" wrapText="1"/>
    </xf>
    <xf numFmtId="0" fontId="42" fillId="0" borderId="0" xfId="0" applyFont="1" applyAlignment="1">
      <alignment wrapText="1"/>
    </xf>
    <xf numFmtId="0" fontId="45" fillId="0" borderId="0" xfId="35" applyFont="1" applyAlignment="1">
      <alignment horizontal="justify" vertical="top"/>
    </xf>
    <xf numFmtId="185" fontId="45" fillId="0" borderId="0" xfId="57" applyNumberFormat="1" applyFont="1" applyFill="1" applyAlignment="1">
      <alignment horizontal="right" wrapText="1"/>
    </xf>
    <xf numFmtId="0" fontId="45" fillId="0" borderId="0" xfId="38" applyFont="1" applyAlignment="1">
      <alignment wrapText="1"/>
    </xf>
    <xf numFmtId="185" fontId="45" fillId="0" borderId="0" xfId="38" applyNumberFormat="1" applyFont="1"/>
    <xf numFmtId="185" fontId="45" fillId="0" borderId="0" xfId="35" applyNumberFormat="1" applyFont="1" applyAlignment="1">
      <alignment vertical="top" wrapText="1"/>
    </xf>
    <xf numFmtId="0" fontId="45" fillId="0" borderId="0" xfId="35" applyFont="1" applyAlignment="1">
      <alignment horizontal="left" wrapText="1"/>
    </xf>
    <xf numFmtId="0" fontId="42" fillId="0" borderId="0" xfId="35" applyFont="1" applyAlignment="1">
      <alignment horizontal="left" vertical="top" wrapText="1"/>
    </xf>
    <xf numFmtId="0" fontId="45" fillId="0" borderId="0" xfId="35" applyFont="1" applyAlignment="1">
      <alignment horizontal="justify" vertical="top" wrapText="1"/>
    </xf>
    <xf numFmtId="0" fontId="45" fillId="0" borderId="0" xfId="39" applyFont="1" applyAlignment="1">
      <alignment horizontal="center" vertical="top" wrapText="1"/>
    </xf>
    <xf numFmtId="0" fontId="42" fillId="0" borderId="0" xfId="35" applyFont="1" applyAlignment="1">
      <alignment horizontal="justify" vertical="top" wrapText="1"/>
    </xf>
    <xf numFmtId="185" fontId="45" fillId="0" borderId="0" xfId="39" applyNumberFormat="1" applyFont="1" applyAlignment="1" applyProtection="1">
      <alignment horizontal="center"/>
      <protection locked="0"/>
    </xf>
    <xf numFmtId="49" fontId="42" fillId="0" borderId="0" xfId="38" applyNumberFormat="1" applyFont="1" applyAlignment="1">
      <alignment horizontal="right" vertical="top" wrapText="1"/>
    </xf>
    <xf numFmtId="0" fontId="45" fillId="0" borderId="0" xfId="38" applyFont="1" applyAlignment="1">
      <alignment horizontal="right" wrapText="1"/>
    </xf>
    <xf numFmtId="185" fontId="45" fillId="0" borderId="0" xfId="38" applyNumberFormat="1" applyFont="1" applyAlignment="1">
      <alignment wrapText="1"/>
    </xf>
    <xf numFmtId="0" fontId="42" fillId="0" borderId="0" xfId="38" applyFont="1" applyAlignment="1">
      <alignment wrapText="1"/>
    </xf>
    <xf numFmtId="49" fontId="42" fillId="0" borderId="15" xfId="0" applyNumberFormat="1" applyFont="1" applyBorder="1" applyAlignment="1">
      <alignment horizontal="right" vertical="top" wrapText="1"/>
    </xf>
    <xf numFmtId="0" fontId="45" fillId="0" borderId="15" xfId="0" applyFont="1" applyBorder="1" applyAlignment="1">
      <alignment vertical="top" wrapText="1"/>
    </xf>
    <xf numFmtId="0" fontId="45" fillId="0" borderId="15" xfId="0" applyFont="1" applyBorder="1" applyAlignment="1">
      <alignment horizontal="right" wrapText="1"/>
    </xf>
    <xf numFmtId="3" fontId="45" fillId="0" borderId="15" xfId="0" applyNumberFormat="1" applyFont="1" applyBorder="1" applyAlignment="1">
      <alignment horizontal="right" wrapText="1"/>
    </xf>
    <xf numFmtId="185" fontId="45" fillId="0" borderId="15" xfId="0" applyNumberFormat="1" applyFont="1" applyBorder="1" applyAlignment="1">
      <alignment horizontal="right" wrapText="1"/>
    </xf>
    <xf numFmtId="3" fontId="45" fillId="0" borderId="0" xfId="0" applyNumberFormat="1" applyFont="1" applyAlignment="1">
      <alignment horizontal="right" wrapText="1"/>
    </xf>
    <xf numFmtId="185" fontId="45" fillId="0" borderId="0" xfId="0" applyNumberFormat="1" applyFont="1" applyAlignment="1">
      <alignment horizontal="right" wrapText="1"/>
    </xf>
    <xf numFmtId="49" fontId="42" fillId="0" borderId="0" xfId="0" applyNumberFormat="1" applyFont="1" applyAlignment="1">
      <alignment horizontal="left" vertical="top" wrapText="1"/>
    </xf>
    <xf numFmtId="185" fontId="42" fillId="0" borderId="0" xfId="0" applyNumberFormat="1" applyFont="1" applyAlignment="1">
      <alignment horizontal="right" wrapText="1"/>
    </xf>
    <xf numFmtId="0" fontId="42" fillId="0" borderId="15" xfId="0" applyFont="1" applyBorder="1" applyAlignment="1">
      <alignment vertical="top" wrapText="1"/>
    </xf>
    <xf numFmtId="0" fontId="45" fillId="0" borderId="0" xfId="0" applyFont="1" applyAlignment="1">
      <alignment horizontal="right"/>
    </xf>
    <xf numFmtId="3" fontId="45" fillId="0" borderId="0" xfId="0" applyNumberFormat="1" applyFont="1" applyAlignment="1">
      <alignment horizontal="right"/>
    </xf>
    <xf numFmtId="185" fontId="45" fillId="0" borderId="0" xfId="0" applyNumberFormat="1" applyFont="1" applyAlignment="1">
      <alignment horizontal="right"/>
    </xf>
    <xf numFmtId="2" fontId="45" fillId="0" borderId="0" xfId="0" applyNumberFormat="1" applyFont="1" applyAlignment="1">
      <alignment horizontal="right" wrapText="1"/>
    </xf>
    <xf numFmtId="0" fontId="42" fillId="0" borderId="0" xfId="0" quotePrefix="1" applyFont="1" applyAlignment="1">
      <alignment horizontal="right" vertical="top" wrapText="1"/>
    </xf>
    <xf numFmtId="0" fontId="45" fillId="0" borderId="0" xfId="0" applyFont="1" applyAlignment="1">
      <alignment horizontal="left" vertical="top" wrapText="1"/>
    </xf>
    <xf numFmtId="0" fontId="42" fillId="0" borderId="0" xfId="0" applyFont="1" applyAlignment="1">
      <alignment horizontal="right" vertical="top"/>
    </xf>
    <xf numFmtId="185" fontId="45" fillId="0" borderId="0" xfId="0" applyNumberFormat="1" applyFont="1" applyAlignment="1">
      <alignment vertical="center"/>
    </xf>
    <xf numFmtId="0" fontId="45" fillId="0" borderId="0" xfId="0" applyFont="1" applyAlignment="1">
      <alignment vertical="center"/>
    </xf>
    <xf numFmtId="16" fontId="42" fillId="0" borderId="0" xfId="0" applyNumberFormat="1" applyFont="1" applyAlignment="1">
      <alignment horizontal="right" vertical="top" wrapText="1"/>
    </xf>
    <xf numFmtId="0" fontId="49" fillId="0" borderId="0" xfId="0" applyFont="1" applyAlignment="1">
      <alignment wrapText="1"/>
    </xf>
    <xf numFmtId="49" fontId="42" fillId="18" borderId="0" xfId="38" applyNumberFormat="1" applyFont="1" applyFill="1" applyAlignment="1">
      <alignment horizontal="right" vertical="top"/>
    </xf>
    <xf numFmtId="4" fontId="49" fillId="0" borderId="0" xfId="38" applyNumberFormat="1" applyFont="1"/>
    <xf numFmtId="185" fontId="45" fillId="0" borderId="0" xfId="38" applyNumberFormat="1" applyFont="1" applyAlignment="1">
      <alignment horizontal="right"/>
    </xf>
    <xf numFmtId="0" fontId="51" fillId="0" borderId="0" xfId="40" applyFont="1" applyAlignment="1">
      <alignment horizontal="left" vertical="top" wrapText="1"/>
    </xf>
    <xf numFmtId="1" fontId="51" fillId="0" borderId="0" xfId="40" applyNumberFormat="1" applyFont="1" applyAlignment="1">
      <alignment horizontal="right" vertical="top" wrapText="1"/>
    </xf>
    <xf numFmtId="0" fontId="51" fillId="0" borderId="0" xfId="40" applyFont="1" applyAlignment="1">
      <alignment horizontal="right" vertical="top" wrapText="1"/>
    </xf>
    <xf numFmtId="0" fontId="45" fillId="0" borderId="0" xfId="0" applyFont="1" applyAlignment="1">
      <alignment vertical="top"/>
    </xf>
    <xf numFmtId="0" fontId="52" fillId="0" borderId="0" xfId="0" applyFont="1" applyAlignment="1">
      <alignment vertical="top"/>
    </xf>
    <xf numFmtId="0" fontId="51" fillId="0" borderId="0" xfId="40" applyFont="1" applyAlignment="1">
      <alignment horizontal="left" wrapText="1"/>
    </xf>
    <xf numFmtId="0" fontId="45" fillId="0" borderId="0" xfId="40" applyFont="1" applyAlignment="1">
      <alignment horizontal="left" vertical="center" wrapText="1"/>
    </xf>
    <xf numFmtId="0" fontId="51" fillId="0" borderId="0" xfId="40" applyFont="1" applyAlignment="1">
      <alignment horizontal="left" vertical="center" wrapText="1"/>
    </xf>
    <xf numFmtId="1" fontId="51" fillId="0" borderId="0" xfId="40" applyNumberFormat="1" applyFont="1" applyAlignment="1">
      <alignment horizontal="right" vertical="center" wrapText="1"/>
    </xf>
    <xf numFmtId="4" fontId="51" fillId="0" borderId="0" xfId="40" applyNumberFormat="1" applyFont="1" applyAlignment="1">
      <alignment horizontal="right" vertical="center" wrapText="1"/>
    </xf>
    <xf numFmtId="0" fontId="52" fillId="0" borderId="0" xfId="0" applyFont="1"/>
    <xf numFmtId="0" fontId="51" fillId="0" borderId="0" xfId="40" applyFont="1" applyAlignment="1">
      <alignment horizontal="right" vertical="center" wrapText="1"/>
    </xf>
    <xf numFmtId="4" fontId="51" fillId="0" borderId="0" xfId="40" applyNumberFormat="1" applyFont="1" applyAlignment="1">
      <alignment horizontal="right" vertical="top" wrapText="1"/>
    </xf>
    <xf numFmtId="4" fontId="45" fillId="0" borderId="0" xfId="0" applyNumberFormat="1" applyFont="1"/>
    <xf numFmtId="185" fontId="45" fillId="0" borderId="0" xfId="0" applyNumberFormat="1" applyFont="1"/>
    <xf numFmtId="0" fontId="53" fillId="0" borderId="0" xfId="0" applyFont="1" applyAlignment="1">
      <alignment vertical="top" wrapText="1"/>
    </xf>
    <xf numFmtId="49" fontId="45" fillId="0" borderId="0" xfId="0" applyNumberFormat="1" applyFont="1" applyAlignment="1">
      <alignment horizontal="left" vertical="top" wrapText="1"/>
    </xf>
    <xf numFmtId="0" fontId="54" fillId="0" borderId="0" xfId="0" applyFont="1"/>
    <xf numFmtId="0" fontId="41" fillId="0" borderId="0" xfId="0" applyFont="1" applyAlignment="1">
      <alignment vertical="center" wrapText="1"/>
    </xf>
    <xf numFmtId="0" fontId="48" fillId="0" borderId="0" xfId="0" applyFont="1" applyAlignment="1">
      <alignment horizontal="right" wrapText="1"/>
    </xf>
    <xf numFmtId="3" fontId="48" fillId="0" borderId="0" xfId="0" applyNumberFormat="1" applyFont="1" applyAlignment="1">
      <alignment horizontal="right" wrapText="1"/>
    </xf>
    <xf numFmtId="185" fontId="48" fillId="0" borderId="0" xfId="0" applyNumberFormat="1" applyFont="1" applyAlignment="1">
      <alignment horizontal="right"/>
    </xf>
    <xf numFmtId="0" fontId="48" fillId="0" borderId="0" xfId="0" applyFont="1" applyAlignment="1">
      <alignment vertical="center"/>
    </xf>
    <xf numFmtId="0" fontId="55" fillId="0" borderId="0" xfId="0" applyFont="1" applyAlignment="1">
      <alignment vertical="center"/>
    </xf>
    <xf numFmtId="0" fontId="42" fillId="0" borderId="0" xfId="0" applyFont="1" applyAlignment="1">
      <alignment vertical="center" wrapText="1"/>
    </xf>
    <xf numFmtId="0" fontId="49" fillId="0" borderId="0" xfId="0" applyFont="1" applyAlignment="1">
      <alignment vertical="center"/>
    </xf>
    <xf numFmtId="0" fontId="56" fillId="0" borderId="0" xfId="0" applyFont="1" applyAlignment="1">
      <alignment vertical="center" wrapText="1"/>
    </xf>
    <xf numFmtId="0" fontId="45" fillId="0" borderId="0" xfId="0" applyFont="1" applyAlignment="1">
      <alignment horizontal="center"/>
    </xf>
    <xf numFmtId="4" fontId="45" fillId="0" borderId="0" xfId="0" applyNumberFormat="1" applyFont="1" applyAlignment="1">
      <alignment horizontal="right"/>
    </xf>
    <xf numFmtId="0" fontId="49" fillId="0" borderId="0" xfId="0" applyFont="1"/>
    <xf numFmtId="0" fontId="42" fillId="0" borderId="0" xfId="38" applyFont="1" applyAlignment="1">
      <alignment horizontal="right" vertical="top"/>
    </xf>
    <xf numFmtId="0" fontId="45" fillId="0" borderId="0" xfId="38" applyFont="1" applyAlignment="1">
      <alignment vertical="center" wrapText="1"/>
    </xf>
    <xf numFmtId="0" fontId="45" fillId="0" borderId="0" xfId="38" applyFont="1" applyAlignment="1">
      <alignment horizontal="right" vertical="center" wrapText="1"/>
    </xf>
    <xf numFmtId="0" fontId="45" fillId="0" borderId="0" xfId="38" applyFont="1" applyAlignment="1">
      <alignment vertical="center"/>
    </xf>
    <xf numFmtId="0" fontId="49" fillId="0" borderId="0" xfId="38" applyFont="1" applyAlignment="1">
      <alignment vertical="center"/>
    </xf>
    <xf numFmtId="0" fontId="42" fillId="0" borderId="0" xfId="38" applyFont="1" applyAlignment="1">
      <alignment vertical="center" wrapText="1"/>
    </xf>
    <xf numFmtId="0" fontId="45" fillId="0" borderId="0" xfId="38" applyFont="1" applyAlignment="1">
      <alignment horizontal="center" vertical="center" wrapText="1"/>
    </xf>
    <xf numFmtId="3" fontId="45" fillId="0" borderId="0" xfId="38" applyNumberFormat="1" applyFont="1" applyAlignment="1">
      <alignment horizontal="right" vertical="center" wrapText="1"/>
    </xf>
    <xf numFmtId="0" fontId="45" fillId="0" borderId="0" xfId="0" applyFont="1" applyAlignment="1">
      <alignment vertical="center" wrapText="1"/>
    </xf>
    <xf numFmtId="0" fontId="49" fillId="0" borderId="0" xfId="0" applyFont="1" applyAlignment="1">
      <alignment vertical="center" wrapText="1"/>
    </xf>
    <xf numFmtId="0" fontId="42" fillId="0" borderId="0" xfId="35" applyFont="1" applyAlignment="1">
      <alignment horizontal="right" vertical="top"/>
    </xf>
    <xf numFmtId="0" fontId="45" fillId="0" borderId="0" xfId="35" applyFont="1"/>
    <xf numFmtId="0" fontId="49" fillId="0" borderId="0" xfId="35" applyFont="1"/>
    <xf numFmtId="4" fontId="45" fillId="0" borderId="0" xfId="0" applyNumberFormat="1" applyFont="1" applyAlignment="1">
      <alignment wrapText="1"/>
    </xf>
    <xf numFmtId="49" fontId="42" fillId="0" borderId="0" xfId="0" applyNumberFormat="1" applyFont="1" applyAlignment="1">
      <alignment vertical="top"/>
    </xf>
    <xf numFmtId="0" fontId="45" fillId="0" borderId="15" xfId="0" applyFont="1" applyBorder="1" applyAlignment="1">
      <alignment vertical="center" wrapText="1"/>
    </xf>
    <xf numFmtId="0" fontId="42" fillId="0" borderId="15" xfId="0" applyFont="1" applyBorder="1" applyAlignment="1">
      <alignment horizontal="right" vertical="center" wrapText="1"/>
    </xf>
    <xf numFmtId="0" fontId="45" fillId="0" borderId="0" xfId="0" applyFont="1" applyAlignment="1">
      <alignment horizontal="left"/>
    </xf>
    <xf numFmtId="4" fontId="45" fillId="0" borderId="0" xfId="55" applyNumberFormat="1" applyFont="1" applyFill="1" applyBorder="1" applyAlignment="1">
      <alignment horizontal="right"/>
    </xf>
    <xf numFmtId="0" fontId="35" fillId="17" borderId="16" xfId="0" applyFont="1" applyFill="1" applyBorder="1" applyAlignment="1">
      <alignment vertical="top" wrapText="1"/>
    </xf>
    <xf numFmtId="0" fontId="22" fillId="17" borderId="16" xfId="0" applyFont="1" applyFill="1" applyBorder="1" applyAlignment="1">
      <alignment wrapText="1"/>
    </xf>
    <xf numFmtId="4" fontId="22" fillId="17" borderId="16" xfId="0" applyNumberFormat="1" applyFont="1" applyFill="1" applyBorder="1" applyAlignment="1">
      <alignment wrapText="1"/>
    </xf>
    <xf numFmtId="0" fontId="24" fillId="0" borderId="0" xfId="0" applyFont="1" applyAlignment="1">
      <alignment vertical="top" wrapText="1"/>
    </xf>
    <xf numFmtId="0" fontId="24" fillId="0" borderId="0" xfId="0" applyFont="1" applyAlignment="1">
      <alignment horizontal="right" wrapText="1"/>
    </xf>
    <xf numFmtId="3" fontId="24" fillId="0" borderId="0" xfId="0" applyNumberFormat="1" applyFont="1" applyAlignment="1">
      <alignment horizontal="right" wrapText="1"/>
    </xf>
    <xf numFmtId="185" fontId="24" fillId="0" borderId="0" xfId="0" applyNumberFormat="1" applyFont="1" applyAlignment="1">
      <alignment horizontal="right" wrapText="1"/>
    </xf>
    <xf numFmtId="185" fontId="24" fillId="0" borderId="0" xfId="0" applyNumberFormat="1" applyFont="1" applyAlignment="1">
      <alignment wrapText="1"/>
    </xf>
    <xf numFmtId="0" fontId="24" fillId="0" borderId="0" xfId="0" applyFont="1" applyAlignment="1">
      <alignment vertical="center" wrapText="1"/>
    </xf>
    <xf numFmtId="0" fontId="0" fillId="15" borderId="17" xfId="0" applyFont="1" applyFill="1" applyBorder="1" applyAlignment="1"/>
    <xf numFmtId="0" fontId="0" fillId="15" borderId="18" xfId="0" applyFont="1" applyFill="1" applyBorder="1" applyAlignment="1"/>
    <xf numFmtId="0" fontId="0" fillId="15" borderId="19" xfId="0" applyFont="1" applyFill="1" applyBorder="1" applyAlignment="1">
      <alignment horizontal="left" wrapText="1"/>
    </xf>
    <xf numFmtId="0" fontId="0" fillId="15" borderId="10" xfId="0" applyFont="1" applyFill="1" applyBorder="1" applyAlignment="1"/>
    <xf numFmtId="2" fontId="23" fillId="11" borderId="9" xfId="0" applyNumberFormat="1" applyFont="1" applyFill="1" applyBorder="1" applyAlignment="1"/>
    <xf numFmtId="0" fontId="23" fillId="11" borderId="9" xfId="0" applyFont="1" applyFill="1" applyBorder="1" applyAlignment="1">
      <alignment wrapText="1"/>
    </xf>
    <xf numFmtId="2" fontId="23" fillId="0" borderId="0" xfId="0" applyNumberFormat="1" applyFont="1" applyBorder="1" applyAlignment="1">
      <alignment wrapText="1"/>
    </xf>
    <xf numFmtId="2" fontId="23" fillId="0" borderId="0" xfId="0" applyNumberFormat="1" applyFont="1" applyBorder="1" applyAlignment="1"/>
    <xf numFmtId="0" fontId="23" fillId="0" borderId="0" xfId="0" applyFont="1" applyBorder="1" applyAlignment="1"/>
    <xf numFmtId="2" fontId="22" fillId="0" borderId="0" xfId="0" applyNumberFormat="1" applyFont="1" applyBorder="1" applyAlignment="1"/>
    <xf numFmtId="0" fontId="22" fillId="0" borderId="0" xfId="0" applyFont="1" applyBorder="1" applyAlignment="1"/>
    <xf numFmtId="0" fontId="45" fillId="0" borderId="0" xfId="0" applyFont="1" applyAlignment="1">
      <alignment horizontal="right" vertical="center"/>
    </xf>
    <xf numFmtId="3" fontId="45" fillId="0" borderId="0" xfId="0" applyNumberFormat="1" applyFont="1" applyAlignment="1">
      <alignment horizontal="right" vertical="center"/>
    </xf>
    <xf numFmtId="185" fontId="45" fillId="0" borderId="0" xfId="0" applyNumberFormat="1" applyFont="1" applyAlignment="1">
      <alignment horizontal="right" vertical="center" wrapText="1"/>
    </xf>
    <xf numFmtId="185" fontId="45" fillId="0" borderId="0" xfId="0" applyNumberFormat="1" applyFont="1" applyAlignment="1">
      <alignment vertical="center" wrapText="1"/>
    </xf>
    <xf numFmtId="0" fontId="45" fillId="0" borderId="0" xfId="0" applyFont="1" applyAlignment="1">
      <alignment horizontal="right" vertical="center" wrapText="1"/>
    </xf>
    <xf numFmtId="3" fontId="45" fillId="0" borderId="0" xfId="0" applyNumberFormat="1" applyFont="1" applyAlignment="1">
      <alignment horizontal="right" vertical="center" wrapText="1"/>
    </xf>
    <xf numFmtId="4" fontId="22" fillId="15" borderId="18" xfId="0" applyNumberFormat="1" applyFont="1" applyFill="1" applyBorder="1" applyAlignment="1" applyProtection="1">
      <alignment horizontal="center" vertical="top" wrapText="1"/>
      <protection locked="0"/>
    </xf>
    <xf numFmtId="4" fontId="0" fillId="15" borderId="18" xfId="0" applyNumberFormat="1" applyFont="1" applyFill="1" applyBorder="1" applyAlignment="1" applyProtection="1">
      <alignment horizontal="center" vertical="top" wrapText="1"/>
      <protection locked="0"/>
    </xf>
    <xf numFmtId="4" fontId="22" fillId="0" borderId="9" xfId="0" applyNumberFormat="1" applyFont="1" applyBorder="1" applyAlignment="1" applyProtection="1">
      <alignment horizontal="center" vertical="top" wrapText="1"/>
      <protection locked="0"/>
    </xf>
    <xf numFmtId="4" fontId="24" fillId="0" borderId="0" xfId="0" applyNumberFormat="1" applyFont="1" applyBorder="1" applyAlignment="1" applyProtection="1">
      <alignment wrapText="1"/>
      <protection locked="0"/>
    </xf>
    <xf numFmtId="4" fontId="0" fillId="0" borderId="0" xfId="0" applyNumberFormat="1" applyFont="1" applyBorder="1" applyAlignment="1" applyProtection="1">
      <alignment horizontal="center" wrapText="1"/>
      <protection locked="0"/>
    </xf>
    <xf numFmtId="4" fontId="0" fillId="0" borderId="0" xfId="0" applyNumberFormat="1" applyFont="1" applyBorder="1" applyAlignment="1" applyProtection="1">
      <alignment horizontal="right"/>
      <protection locked="0"/>
    </xf>
    <xf numFmtId="4" fontId="0" fillId="0" borderId="0" xfId="0" applyNumberFormat="1" applyBorder="1" applyAlignment="1" applyProtection="1">
      <alignment horizontal="center" vertical="top" wrapText="1"/>
      <protection locked="0"/>
    </xf>
    <xf numFmtId="4" fontId="0" fillId="0" borderId="0" xfId="0" applyNumberFormat="1" applyFont="1" applyAlignment="1" applyProtection="1">
      <alignment horizontal="center" wrapText="1"/>
      <protection locked="0"/>
    </xf>
    <xf numFmtId="4" fontId="23" fillId="11" borderId="9" xfId="0" applyNumberFormat="1" applyFont="1" applyFill="1" applyBorder="1" applyAlignment="1" applyProtection="1">
      <alignment horizontal="center" wrapText="1"/>
    </xf>
    <xf numFmtId="185" fontId="48" fillId="0" borderId="0" xfId="35" applyNumberFormat="1" applyFont="1" applyAlignment="1" applyProtection="1">
      <alignment wrapText="1"/>
      <protection locked="0"/>
    </xf>
    <xf numFmtId="185" fontId="45" fillId="0" borderId="0" xfId="35" applyNumberFormat="1" applyFont="1" applyAlignment="1" applyProtection="1">
      <alignment wrapText="1"/>
      <protection locked="0"/>
    </xf>
    <xf numFmtId="185" fontId="45" fillId="0" borderId="0" xfId="35" applyNumberFormat="1" applyFont="1" applyAlignment="1" applyProtection="1">
      <alignment horizontal="right" wrapText="1"/>
      <protection locked="0"/>
    </xf>
    <xf numFmtId="185" fontId="45" fillId="0" borderId="0" xfId="59" applyNumberFormat="1" applyFont="1" applyAlignment="1" applyProtection="1">
      <alignment horizontal="right" wrapText="1"/>
      <protection locked="0"/>
    </xf>
    <xf numFmtId="185" fontId="45" fillId="0" borderId="0" xfId="0" applyNumberFormat="1" applyFont="1" applyAlignment="1" applyProtection="1">
      <alignment wrapText="1"/>
      <protection locked="0"/>
    </xf>
    <xf numFmtId="185" fontId="45" fillId="0" borderId="0" xfId="59" applyNumberFormat="1" applyFont="1" applyFill="1" applyAlignment="1" applyProtection="1">
      <alignment horizontal="right" wrapText="1"/>
      <protection locked="0"/>
    </xf>
    <xf numFmtId="185" fontId="45" fillId="0" borderId="0" xfId="57" applyNumberFormat="1" applyFont="1" applyFill="1" applyAlignment="1" applyProtection="1">
      <alignment horizontal="right" wrapText="1"/>
      <protection locked="0"/>
    </xf>
    <xf numFmtId="185" fontId="45" fillId="0" borderId="0" xfId="57" applyNumberFormat="1" applyFont="1" applyAlignment="1" applyProtection="1">
      <alignment horizontal="right" vertical="top" wrapText="1"/>
      <protection locked="0"/>
    </xf>
    <xf numFmtId="185" fontId="45" fillId="0" borderId="0" xfId="39" applyNumberFormat="1" applyFont="1" applyAlignment="1" applyProtection="1">
      <alignment horizontal="right" wrapText="1"/>
      <protection locked="0"/>
    </xf>
    <xf numFmtId="185" fontId="42" fillId="0" borderId="0" xfId="38" applyNumberFormat="1" applyFont="1" applyAlignment="1" applyProtection="1">
      <alignment wrapText="1"/>
      <protection locked="0"/>
    </xf>
    <xf numFmtId="185" fontId="45" fillId="0" borderId="0" xfId="0" applyNumberFormat="1" applyFont="1" applyAlignment="1" applyProtection="1">
      <alignment horizontal="right"/>
      <protection locked="0"/>
    </xf>
    <xf numFmtId="4" fontId="42" fillId="0" borderId="0" xfId="0" applyNumberFormat="1" applyFont="1" applyAlignment="1" applyProtection="1">
      <alignment horizontal="center"/>
      <protection locked="0"/>
    </xf>
    <xf numFmtId="185" fontId="47" fillId="0" borderId="0" xfId="0" applyNumberFormat="1" applyFont="1" applyAlignment="1" applyProtection="1">
      <alignment horizontal="center" wrapText="1"/>
      <protection locked="0"/>
    </xf>
    <xf numFmtId="185" fontId="45" fillId="0" borderId="0" xfId="0" applyNumberFormat="1" applyFont="1" applyAlignment="1" applyProtection="1">
      <alignment vertical="center" wrapText="1"/>
      <protection locked="0"/>
    </xf>
    <xf numFmtId="185" fontId="45" fillId="0" borderId="0" xfId="0" applyNumberFormat="1" applyFont="1" applyAlignment="1" applyProtection="1">
      <alignment vertical="center"/>
      <protection locked="0"/>
    </xf>
    <xf numFmtId="185" fontId="45" fillId="0" borderId="0" xfId="38" applyNumberFormat="1" applyFont="1" applyProtection="1">
      <protection locked="0"/>
    </xf>
    <xf numFmtId="0" fontId="45" fillId="0" borderId="0" xfId="0" applyFont="1" applyAlignment="1" applyProtection="1">
      <alignment vertical="top"/>
      <protection locked="0"/>
    </xf>
    <xf numFmtId="0" fontId="45" fillId="0" borderId="0" xfId="0" applyFont="1" applyProtection="1">
      <protection locked="0"/>
    </xf>
    <xf numFmtId="4" fontId="45" fillId="0" borderId="0" xfId="0" applyNumberFormat="1" applyFont="1" applyAlignment="1" applyProtection="1">
      <alignment vertical="top"/>
      <protection locked="0"/>
    </xf>
    <xf numFmtId="4" fontId="45" fillId="0" borderId="0" xfId="0" applyNumberFormat="1" applyFont="1" applyProtection="1">
      <protection locked="0"/>
    </xf>
    <xf numFmtId="185" fontId="48" fillId="0" borderId="0" xfId="0" applyNumberFormat="1" applyFont="1" applyAlignment="1" applyProtection="1">
      <alignment horizontal="right"/>
      <protection locked="0"/>
    </xf>
    <xf numFmtId="185" fontId="45" fillId="0" borderId="0" xfId="0" applyNumberFormat="1" applyFont="1" applyAlignment="1" applyProtection="1">
      <alignment horizontal="right" wrapText="1"/>
      <protection locked="0"/>
    </xf>
    <xf numFmtId="185" fontId="42" fillId="0" borderId="0" xfId="0" applyNumberFormat="1" applyFont="1" applyAlignment="1" applyProtection="1">
      <alignment horizontal="right" wrapText="1"/>
      <protection locked="0"/>
    </xf>
    <xf numFmtId="0" fontId="22" fillId="17" borderId="13" xfId="0" applyFont="1" applyFill="1" applyBorder="1" applyAlignment="1" applyProtection="1">
      <alignment wrapText="1"/>
    </xf>
    <xf numFmtId="0" fontId="35" fillId="17" borderId="13" xfId="0" applyFont="1" applyFill="1" applyBorder="1" applyAlignment="1" applyProtection="1">
      <alignment vertical="top" wrapText="1"/>
    </xf>
    <xf numFmtId="4" fontId="22" fillId="17" borderId="13" xfId="0" applyNumberFormat="1" applyFont="1" applyFill="1" applyBorder="1" applyAlignment="1" applyProtection="1">
      <alignment wrapText="1"/>
    </xf>
    <xf numFmtId="0" fontId="22" fillId="0" borderId="0" xfId="0" applyFont="1" applyBorder="1" applyAlignment="1" applyProtection="1">
      <alignment wrapText="1"/>
    </xf>
    <xf numFmtId="0" fontId="22" fillId="0" borderId="0" xfId="0" applyFont="1" applyBorder="1" applyProtection="1"/>
    <xf numFmtId="0" fontId="22" fillId="0" borderId="0" xfId="0" applyFont="1" applyBorder="1" applyAlignment="1" applyProtection="1">
      <alignment vertical="top" wrapText="1"/>
    </xf>
    <xf numFmtId="4" fontId="22" fillId="0" borderId="0" xfId="0" applyNumberFormat="1" applyFont="1" applyBorder="1" applyAlignment="1" applyProtection="1">
      <alignment wrapText="1"/>
    </xf>
    <xf numFmtId="0" fontId="0" fillId="0" borderId="0" xfId="0" applyFont="1" applyBorder="1" applyAlignment="1" applyProtection="1">
      <alignment vertical="top" wrapText="1"/>
    </xf>
    <xf numFmtId="0" fontId="0" fillId="0" borderId="0" xfId="0" applyFont="1" applyBorder="1" applyAlignment="1" applyProtection="1">
      <alignment wrapText="1"/>
    </xf>
    <xf numFmtId="4" fontId="0" fillId="0" borderId="0" xfId="0" applyNumberFormat="1" applyFont="1" applyBorder="1" applyAlignment="1" applyProtection="1">
      <alignment wrapText="1"/>
    </xf>
    <xf numFmtId="0" fontId="0" fillId="0" borderId="0" xfId="0" applyBorder="1" applyAlignment="1" applyProtection="1">
      <alignment wrapText="1"/>
    </xf>
    <xf numFmtId="4" fontId="0" fillId="0" borderId="0" xfId="0" applyNumberFormat="1" applyBorder="1" applyAlignment="1" applyProtection="1">
      <alignment wrapText="1"/>
    </xf>
    <xf numFmtId="0" fontId="0" fillId="0" borderId="0" xfId="0" applyBorder="1" applyProtection="1"/>
    <xf numFmtId="0" fontId="0" fillId="0" borderId="0" xfId="0" applyFont="1" applyBorder="1" applyAlignment="1" applyProtection="1"/>
    <xf numFmtId="4" fontId="0" fillId="0" borderId="0" xfId="0" applyNumberFormat="1" applyFont="1" applyAlignment="1" applyProtection="1">
      <alignment horizontal="center" wrapText="1"/>
    </xf>
    <xf numFmtId="0" fontId="0" fillId="0" borderId="0" xfId="0" applyBorder="1" applyAlignment="1" applyProtection="1">
      <alignment vertical="top" wrapText="1"/>
    </xf>
    <xf numFmtId="4" fontId="0" fillId="0" borderId="0" xfId="0" applyNumberFormat="1" applyFont="1" applyBorder="1" applyAlignment="1" applyProtection="1">
      <alignment horizontal="center"/>
    </xf>
    <xf numFmtId="0" fontId="0" fillId="0" borderId="0" xfId="0" applyFont="1" applyBorder="1" applyAlignment="1" applyProtection="1">
      <alignment horizontal="left" vertical="top" wrapText="1"/>
    </xf>
    <xf numFmtId="4" fontId="0" fillId="0" borderId="0" xfId="0" applyNumberFormat="1" applyFont="1" applyBorder="1" applyAlignment="1" applyProtection="1">
      <alignment horizontal="center" wrapText="1"/>
    </xf>
    <xf numFmtId="0" fontId="27" fillId="0" borderId="0" xfId="0" applyFont="1" applyBorder="1" applyAlignment="1" applyProtection="1">
      <alignment vertical="top" wrapText="1"/>
    </xf>
    <xf numFmtId="0" fontId="28" fillId="0" borderId="0" xfId="0" applyFont="1" applyBorder="1" applyAlignment="1" applyProtection="1">
      <alignment vertical="top" wrapText="1"/>
    </xf>
    <xf numFmtId="0" fontId="29" fillId="0" borderId="0" xfId="0" applyFont="1" applyBorder="1" applyAlignment="1" applyProtection="1">
      <alignment vertical="top" wrapText="1"/>
    </xf>
    <xf numFmtId="4" fontId="0" fillId="0" borderId="0" xfId="0" applyNumberFormat="1" applyBorder="1" applyAlignment="1" applyProtection="1">
      <alignment vertical="top" wrapText="1"/>
    </xf>
    <xf numFmtId="0" fontId="0" fillId="0" borderId="0" xfId="0" applyFont="1" applyBorder="1" applyProtection="1"/>
    <xf numFmtId="4" fontId="0" fillId="0" borderId="0" xfId="0" applyNumberFormat="1" applyFont="1" applyBorder="1" applyAlignment="1" applyProtection="1"/>
    <xf numFmtId="4" fontId="0" fillId="0" borderId="0" xfId="0" applyNumberFormat="1" applyBorder="1" applyProtection="1"/>
    <xf numFmtId="4" fontId="0" fillId="0" borderId="0" xfId="0" applyNumberFormat="1" applyBorder="1" applyAlignment="1" applyProtection="1">
      <alignment horizontal="center" wrapText="1"/>
      <protection locked="0"/>
    </xf>
    <xf numFmtId="4" fontId="0" fillId="0" borderId="0" xfId="0" applyNumberFormat="1" applyBorder="1" applyAlignment="1" applyProtection="1">
      <alignment wrapText="1"/>
      <protection locked="0"/>
    </xf>
    <xf numFmtId="4" fontId="43" fillId="0" borderId="0" xfId="0" applyNumberFormat="1" applyFont="1" applyFill="1" applyAlignment="1" applyProtection="1">
      <alignment horizontal="right"/>
      <protection locked="0"/>
    </xf>
    <xf numFmtId="0" fontId="0" fillId="0" borderId="0" xfId="0" applyFont="1" applyBorder="1" applyAlignment="1">
      <alignment horizontal="left" vertical="top" wrapText="1"/>
    </xf>
    <xf numFmtId="0" fontId="22" fillId="11" borderId="9" xfId="0" applyFont="1" applyFill="1" applyBorder="1" applyAlignment="1">
      <alignment wrapText="1"/>
    </xf>
    <xf numFmtId="0" fontId="22" fillId="0" borderId="9" xfId="0" applyFont="1" applyBorder="1" applyAlignment="1">
      <alignment wrapText="1"/>
    </xf>
    <xf numFmtId="0" fontId="22" fillId="0" borderId="10" xfId="0" applyFont="1" applyBorder="1" applyAlignment="1">
      <alignment wrapText="1"/>
    </xf>
    <xf numFmtId="0" fontId="58" fillId="0" borderId="21" xfId="0" applyFont="1" applyBorder="1" applyAlignment="1" applyProtection="1">
      <alignment horizontal="center" vertical="center" wrapText="1"/>
      <protection hidden="1"/>
    </xf>
    <xf numFmtId="0" fontId="58" fillId="0" borderId="21" xfId="0" applyFont="1" applyBorder="1" applyAlignment="1" applyProtection="1">
      <alignment horizontal="left" vertical="center" wrapText="1"/>
      <protection locked="0"/>
    </xf>
    <xf numFmtId="0" fontId="58" fillId="0" borderId="21" xfId="0" applyFont="1" applyBorder="1" applyAlignment="1">
      <alignment horizontal="center" vertical="center" wrapText="1"/>
    </xf>
    <xf numFmtId="1" fontId="58" fillId="0" borderId="21" xfId="0" applyNumberFormat="1" applyFont="1" applyBorder="1" applyAlignment="1">
      <alignment horizontal="center" vertical="center" wrapText="1"/>
    </xf>
    <xf numFmtId="1" fontId="58" fillId="0" borderId="21" xfId="0" applyNumberFormat="1" applyFont="1" applyBorder="1" applyAlignment="1" applyProtection="1">
      <alignment horizontal="center" vertical="center" wrapText="1"/>
      <protection locked="0"/>
    </xf>
    <xf numFmtId="4" fontId="58" fillId="0" borderId="21" xfId="62" applyNumberFormat="1" applyFont="1" applyFill="1" applyBorder="1" applyAlignment="1" applyProtection="1">
      <alignment horizontal="center" vertical="center" wrapText="1"/>
    </xf>
    <xf numFmtId="0" fontId="52" fillId="0" borderId="0" xfId="42" applyFont="1" applyAlignment="1">
      <alignment wrapText="1"/>
    </xf>
    <xf numFmtId="0" fontId="59" fillId="0" borderId="21" xfId="42" applyFont="1" applyBorder="1" applyAlignment="1">
      <alignment horizontal="center" vertical="top" wrapText="1"/>
    </xf>
    <xf numFmtId="0" fontId="59" fillId="0" borderId="21" xfId="42" applyFont="1" applyBorder="1" applyAlignment="1">
      <alignment horizontal="left" vertical="top" wrapText="1"/>
    </xf>
    <xf numFmtId="0" fontId="59" fillId="0" borderId="21" xfId="42" applyFont="1" applyBorder="1" applyAlignment="1">
      <alignment horizontal="center" wrapText="1"/>
    </xf>
    <xf numFmtId="4" fontId="59" fillId="0" borderId="21" xfId="42" applyNumberFormat="1" applyFont="1" applyBorder="1" applyAlignment="1">
      <alignment horizontal="right" wrapText="1"/>
    </xf>
    <xf numFmtId="4" fontId="59" fillId="0" borderId="21" xfId="42" applyNumberFormat="1" applyFont="1" applyBorder="1" applyAlignment="1" applyProtection="1">
      <alignment horizontal="right" wrapText="1"/>
      <protection locked="0"/>
    </xf>
    <xf numFmtId="4" fontId="58" fillId="0" borderId="0" xfId="0" applyNumberFormat="1" applyFont="1" applyAlignment="1">
      <alignment horizontal="right" wrapText="1"/>
    </xf>
    <xf numFmtId="4" fontId="52" fillId="19" borderId="13" xfId="10" applyNumberFormat="1" applyFont="1" applyFill="1" applyBorder="1" applyAlignment="1" applyProtection="1">
      <alignment horizontal="center" wrapText="1"/>
      <protection locked="0"/>
    </xf>
    <xf numFmtId="4" fontId="52" fillId="0" borderId="13" xfId="43" applyNumberFormat="1" applyFont="1" applyBorder="1" applyAlignment="1">
      <alignment wrapText="1"/>
    </xf>
    <xf numFmtId="4" fontId="58" fillId="0" borderId="13" xfId="0" applyNumberFormat="1" applyFont="1" applyBorder="1" applyAlignment="1">
      <alignment horizontal="right" wrapText="1"/>
    </xf>
    <xf numFmtId="0" fontId="35" fillId="17" borderId="13" xfId="0" applyFont="1" applyFill="1" applyBorder="1" applyAlignment="1" applyProtection="1">
      <alignment horizontal="center" vertical="top" wrapText="1"/>
    </xf>
    <xf numFmtId="0" fontId="22" fillId="0" borderId="0" xfId="0" applyFont="1" applyBorder="1" applyAlignment="1" applyProtection="1">
      <alignment horizontal="center" vertical="top" wrapText="1"/>
    </xf>
    <xf numFmtId="0" fontId="0" fillId="0" borderId="0" xfId="0" applyFont="1" applyBorder="1" applyAlignment="1" applyProtection="1">
      <alignment horizontal="center" vertical="top" wrapText="1"/>
    </xf>
    <xf numFmtId="0" fontId="0" fillId="0" borderId="0" xfId="0" applyFont="1" applyBorder="1" applyAlignment="1" applyProtection="1">
      <alignment horizontal="center" vertical="top"/>
    </xf>
    <xf numFmtId="0" fontId="60" fillId="0" borderId="21" xfId="0" applyFont="1" applyBorder="1" applyAlignment="1" applyProtection="1">
      <alignment horizontal="center" vertical="center" wrapText="1"/>
      <protection hidden="1"/>
    </xf>
    <xf numFmtId="0" fontId="60" fillId="0" borderId="21" xfId="0" applyFont="1" applyBorder="1" applyAlignment="1">
      <alignment horizontal="left" vertical="center" wrapText="1"/>
    </xf>
    <xf numFmtId="0" fontId="60" fillId="0" borderId="21" xfId="0" applyFont="1" applyBorder="1" applyAlignment="1">
      <alignment horizontal="center" vertical="center" wrapText="1"/>
    </xf>
    <xf numFmtId="1" fontId="60" fillId="0" borderId="21" xfId="0" applyNumberFormat="1" applyFont="1" applyBorder="1" applyAlignment="1">
      <alignment horizontal="center" vertical="center" wrapText="1"/>
    </xf>
    <xf numFmtId="1" fontId="60" fillId="0" borderId="21" xfId="0" applyNumberFormat="1" applyFont="1" applyBorder="1" applyAlignment="1" applyProtection="1">
      <alignment horizontal="center" vertical="center" wrapText="1"/>
      <protection locked="0"/>
    </xf>
    <xf numFmtId="4" fontId="60" fillId="0" borderId="21" xfId="62" applyNumberFormat="1" applyFont="1" applyFill="1" applyBorder="1" applyAlignment="1" applyProtection="1">
      <alignment horizontal="center" vertical="center" wrapText="1"/>
    </xf>
    <xf numFmtId="0" fontId="22" fillId="0" borderId="0" xfId="36" applyFont="1" applyBorder="1" applyAlignment="1">
      <alignment horizontal="left" vertical="center" wrapText="1"/>
    </xf>
    <xf numFmtId="0" fontId="58" fillId="0" borderId="0" xfId="0" applyFont="1" applyAlignment="1">
      <alignment horizontal="center" vertical="top" wrapText="1"/>
    </xf>
    <xf numFmtId="0" fontId="58" fillId="0" borderId="0" xfId="0" applyFont="1" applyAlignment="1">
      <alignment vertical="top" wrapText="1"/>
    </xf>
    <xf numFmtId="0" fontId="58" fillId="0" borderId="0" xfId="0" applyFont="1" applyAlignment="1">
      <alignment horizontal="center" wrapText="1"/>
    </xf>
    <xf numFmtId="4" fontId="58" fillId="0" borderId="0" xfId="0" applyNumberFormat="1" applyFont="1" applyAlignment="1">
      <alignment wrapText="1"/>
    </xf>
    <xf numFmtId="4" fontId="58" fillId="19" borderId="0" xfId="0" applyNumberFormat="1" applyFont="1" applyFill="1" applyAlignment="1" applyProtection="1">
      <alignment wrapText="1"/>
      <protection locked="0"/>
    </xf>
    <xf numFmtId="4" fontId="58" fillId="18" borderId="22" xfId="0" applyNumberFormat="1" applyFont="1" applyFill="1" applyBorder="1" applyAlignment="1">
      <alignment horizontal="right" wrapText="1"/>
    </xf>
    <xf numFmtId="4" fontId="58" fillId="18" borderId="22" xfId="0" applyNumberFormat="1" applyFont="1" applyFill="1" applyBorder="1" applyAlignment="1" applyProtection="1">
      <alignment horizontal="right" wrapText="1"/>
      <protection locked="0"/>
    </xf>
    <xf numFmtId="4" fontId="58" fillId="0" borderId="0" xfId="0" applyNumberFormat="1" applyFont="1" applyBorder="1" applyAlignment="1">
      <alignment horizontal="right" wrapText="1"/>
    </xf>
    <xf numFmtId="0" fontId="25" fillId="16" borderId="10" xfId="0" applyFont="1" applyFill="1" applyBorder="1" applyAlignment="1">
      <alignment horizontal="center" vertical="top" wrapText="1"/>
    </xf>
    <xf numFmtId="0" fontId="26" fillId="0" borderId="0" xfId="0" applyFont="1" applyBorder="1" applyAlignment="1">
      <alignment horizontal="center" vertical="top" wrapText="1"/>
    </xf>
    <xf numFmtId="0" fontId="0" fillId="0" borderId="0" xfId="0" applyFont="1" applyBorder="1" applyAlignment="1">
      <alignment horizontal="center" vertical="top" wrapText="1"/>
    </xf>
    <xf numFmtId="0" fontId="58" fillId="0" borderId="21" xfId="0" applyFont="1" applyBorder="1" applyAlignment="1" applyProtection="1">
      <alignment horizontal="center" vertical="top" wrapText="1"/>
      <protection hidden="1"/>
    </xf>
    <xf numFmtId="0" fontId="58" fillId="0" borderId="21" xfId="0" applyFont="1" applyBorder="1" applyAlignment="1" applyProtection="1">
      <alignment horizontal="left" vertical="top" wrapText="1"/>
      <protection locked="0"/>
    </xf>
    <xf numFmtId="0" fontId="0" fillId="0" borderId="0" xfId="0" applyAlignment="1">
      <alignment horizontal="center" vertical="top" wrapText="1"/>
    </xf>
    <xf numFmtId="0" fontId="0" fillId="0" borderId="0" xfId="0" applyAlignment="1">
      <alignment vertical="top" wrapText="1"/>
    </xf>
    <xf numFmtId="0" fontId="0" fillId="0" borderId="0" xfId="0" applyFont="1" applyBorder="1" applyAlignment="1">
      <alignment horizontal="center" wrapText="1"/>
    </xf>
    <xf numFmtId="4" fontId="0" fillId="0" borderId="0" xfId="0" applyNumberFormat="1" applyFont="1" applyBorder="1" applyAlignment="1">
      <alignment horizontal="right" wrapText="1"/>
    </xf>
    <xf numFmtId="4" fontId="0" fillId="0" borderId="0" xfId="0" applyNumberFormat="1" applyFont="1" applyBorder="1" applyAlignment="1" applyProtection="1">
      <alignment horizontal="right" wrapText="1"/>
      <protection locked="0"/>
    </xf>
    <xf numFmtId="177" fontId="31" fillId="17" borderId="0" xfId="36" applyNumberFormat="1" applyFont="1" applyFill="1" applyBorder="1" applyAlignment="1" applyProtection="1">
      <alignment vertical="center" wrapText="1"/>
      <protection locked="0"/>
    </xf>
    <xf numFmtId="177" fontId="31" fillId="0" borderId="0" xfId="36" applyNumberFormat="1" applyFont="1" applyBorder="1" applyAlignment="1" applyProtection="1">
      <alignment horizontal="left" vertical="center" wrapText="1"/>
      <protection locked="0"/>
    </xf>
    <xf numFmtId="0" fontId="22" fillId="0" borderId="0" xfId="36" applyFont="1" applyBorder="1" applyAlignment="1">
      <alignment horizontal="left" vertical="top" wrapText="1"/>
    </xf>
    <xf numFmtId="4" fontId="22" fillId="0" borderId="0" xfId="36" applyNumberFormat="1" applyFont="1" applyBorder="1" applyAlignment="1">
      <alignment horizontal="center" wrapText="1"/>
    </xf>
    <xf numFmtId="0" fontId="30" fillId="17" borderId="0" xfId="36" applyFont="1" applyFill="1" applyBorder="1" applyAlignment="1">
      <alignment horizontal="left" vertical="center" wrapText="1"/>
    </xf>
    <xf numFmtId="0" fontId="30" fillId="17" borderId="0" xfId="36" applyFont="1" applyFill="1" applyBorder="1" applyAlignment="1">
      <alignment wrapText="1"/>
    </xf>
    <xf numFmtId="0" fontId="30" fillId="0" borderId="0" xfId="36" applyFont="1" applyBorder="1" applyAlignment="1">
      <alignment horizontal="center" wrapText="1"/>
    </xf>
    <xf numFmtId="0" fontId="30" fillId="0" borderId="0" xfId="36" applyFont="1" applyBorder="1" applyAlignment="1">
      <alignment horizontal="left" vertical="center" wrapText="1"/>
    </xf>
    <xf numFmtId="0" fontId="61" fillId="0" borderId="21" xfId="0" applyFont="1" applyBorder="1" applyAlignment="1" applyProtection="1">
      <alignment horizontal="center" vertical="center" wrapText="1"/>
      <protection hidden="1"/>
    </xf>
    <xf numFmtId="0" fontId="61" fillId="0" borderId="21" xfId="0" applyFont="1" applyBorder="1" applyAlignment="1" applyProtection="1">
      <alignment horizontal="left" vertical="center" wrapText="1"/>
      <protection locked="0"/>
    </xf>
    <xf numFmtId="0" fontId="61" fillId="0" borderId="21" xfId="0" applyFont="1" applyBorder="1" applyAlignment="1">
      <alignment horizontal="center" vertical="center" wrapText="1"/>
    </xf>
    <xf numFmtId="1" fontId="61" fillId="0" borderId="21" xfId="0" applyNumberFormat="1" applyFont="1" applyBorder="1" applyAlignment="1">
      <alignment horizontal="center" vertical="center" wrapText="1"/>
    </xf>
    <xf numFmtId="1" fontId="61" fillId="0" borderId="21" xfId="0" applyNumberFormat="1" applyFont="1" applyBorder="1" applyAlignment="1" applyProtection="1">
      <alignment horizontal="center" vertical="center" wrapText="1"/>
      <protection locked="0"/>
    </xf>
    <xf numFmtId="4" fontId="61" fillId="0" borderId="21" xfId="62" applyNumberFormat="1" applyFont="1" applyFill="1" applyBorder="1" applyAlignment="1" applyProtection="1">
      <alignment horizontal="center" vertical="center" wrapText="1"/>
    </xf>
    <xf numFmtId="0" fontId="30" fillId="0" borderId="0" xfId="36" applyFont="1" applyBorder="1" applyAlignment="1">
      <alignment horizontal="left" vertical="top" wrapText="1"/>
    </xf>
    <xf numFmtId="4" fontId="30" fillId="0" borderId="13" xfId="43" applyNumberFormat="1" applyFont="1" applyBorder="1" applyAlignment="1">
      <alignment wrapText="1"/>
    </xf>
    <xf numFmtId="4" fontId="30" fillId="19" borderId="13" xfId="10" applyNumberFormat="1" applyFont="1" applyFill="1" applyBorder="1" applyAlignment="1" applyProtection="1">
      <alignment horizontal="center" wrapText="1"/>
      <protection locked="0"/>
    </xf>
    <xf numFmtId="4" fontId="61" fillId="0" borderId="13" xfId="0" applyNumberFormat="1" applyFont="1" applyBorder="1" applyAlignment="1">
      <alignment horizontal="right" wrapText="1"/>
    </xf>
    <xf numFmtId="0" fontId="62" fillId="0" borderId="21" xfId="0" applyFont="1" applyBorder="1" applyAlignment="1" applyProtection="1">
      <alignment horizontal="center" vertical="center" wrapText="1"/>
      <protection hidden="1"/>
    </xf>
    <xf numFmtId="0" fontId="62" fillId="0" borderId="21" xfId="0" applyFont="1" applyBorder="1" applyAlignment="1">
      <alignment horizontal="left" vertical="center" wrapText="1"/>
    </xf>
    <xf numFmtId="0" fontId="62" fillId="0" borderId="21" xfId="0" applyFont="1" applyBorder="1" applyAlignment="1">
      <alignment horizontal="center" vertical="center" wrapText="1"/>
    </xf>
    <xf numFmtId="1" fontId="62" fillId="0" borderId="21" xfId="0" applyNumberFormat="1" applyFont="1" applyBorder="1" applyAlignment="1">
      <alignment horizontal="center" vertical="center" wrapText="1"/>
    </xf>
    <xf numFmtId="1" fontId="62" fillId="0" borderId="21" xfId="0" applyNumberFormat="1" applyFont="1" applyBorder="1" applyAlignment="1" applyProtection="1">
      <alignment horizontal="center" vertical="center" wrapText="1"/>
      <protection locked="0"/>
    </xf>
    <xf numFmtId="4" fontId="62" fillId="0" borderId="21" xfId="62" applyNumberFormat="1" applyFont="1" applyFill="1" applyBorder="1" applyAlignment="1" applyProtection="1">
      <alignment horizontal="center" vertical="center" wrapText="1"/>
    </xf>
    <xf numFmtId="4" fontId="30" fillId="0" borderId="0" xfId="36" applyNumberFormat="1" applyFont="1" applyBorder="1" applyAlignment="1">
      <alignment horizontal="center" wrapText="1"/>
    </xf>
    <xf numFmtId="0" fontId="36" fillId="17" borderId="0" xfId="36" applyFont="1" applyFill="1" applyBorder="1" applyAlignment="1">
      <alignment horizontal="left" vertical="center" wrapText="1"/>
    </xf>
    <xf numFmtId="0" fontId="37" fillId="17" borderId="0" xfId="36" applyFont="1" applyFill="1" applyBorder="1" applyAlignment="1">
      <alignment horizontal="left" vertical="center" wrapText="1"/>
    </xf>
    <xf numFmtId="0" fontId="36" fillId="17" borderId="0" xfId="36" applyFont="1" applyFill="1" applyBorder="1" applyAlignment="1">
      <alignment wrapText="1"/>
    </xf>
    <xf numFmtId="177" fontId="63" fillId="17" borderId="0" xfId="36" applyNumberFormat="1" applyFont="1" applyFill="1" applyBorder="1" applyAlignment="1" applyProtection="1">
      <alignment vertical="center" wrapText="1"/>
      <protection locked="0"/>
    </xf>
    <xf numFmtId="0" fontId="36" fillId="0" borderId="0" xfId="36" applyFont="1" applyBorder="1" applyAlignment="1">
      <alignment horizontal="center" wrapText="1"/>
    </xf>
    <xf numFmtId="0" fontId="36" fillId="0" borderId="0" xfId="36" applyFont="1" applyBorder="1" applyAlignment="1">
      <alignment wrapText="1"/>
    </xf>
    <xf numFmtId="0" fontId="36" fillId="0" borderId="0" xfId="36" applyFont="1" applyBorder="1" applyAlignment="1">
      <alignment horizontal="left" vertical="center" wrapText="1"/>
    </xf>
    <xf numFmtId="0" fontId="37" fillId="0" borderId="0" xfId="36" applyFont="1" applyBorder="1" applyAlignment="1">
      <alignment horizontal="left" vertical="center" wrapText="1"/>
    </xf>
    <xf numFmtId="177" fontId="63" fillId="0" borderId="0" xfId="36" applyNumberFormat="1" applyFont="1" applyBorder="1" applyAlignment="1" applyProtection="1">
      <alignment horizontal="left" vertical="center" wrapText="1"/>
      <protection locked="0"/>
    </xf>
    <xf numFmtId="0" fontId="37" fillId="0" borderId="0" xfId="36" applyFont="1" applyBorder="1" applyAlignment="1">
      <alignment horizontal="left" vertical="top" wrapText="1"/>
    </xf>
    <xf numFmtId="0" fontId="64" fillId="0" borderId="21" xfId="0" applyFont="1" applyBorder="1" applyAlignment="1" applyProtection="1">
      <alignment horizontal="center" vertical="center" wrapText="1"/>
      <protection hidden="1"/>
    </xf>
    <xf numFmtId="0" fontId="64" fillId="0" borderId="21" xfId="0" applyFont="1" applyBorder="1" applyAlignment="1" applyProtection="1">
      <alignment horizontal="left" vertical="center" wrapText="1"/>
      <protection locked="0"/>
    </xf>
    <xf numFmtId="0" fontId="64" fillId="0" borderId="21" xfId="0" applyFont="1" applyBorder="1" applyAlignment="1">
      <alignment horizontal="center" vertical="center" wrapText="1"/>
    </xf>
    <xf numFmtId="1" fontId="64" fillId="0" borderId="21" xfId="0" applyNumberFormat="1" applyFont="1" applyBorder="1" applyAlignment="1">
      <alignment horizontal="center" vertical="center" wrapText="1"/>
    </xf>
    <xf numFmtId="1" fontId="64" fillId="0" borderId="21" xfId="0" applyNumberFormat="1" applyFont="1" applyBorder="1" applyAlignment="1" applyProtection="1">
      <alignment horizontal="center" vertical="center" wrapText="1"/>
      <protection locked="0"/>
    </xf>
    <xf numFmtId="4" fontId="64" fillId="0" borderId="21" xfId="62" applyNumberFormat="1" applyFont="1" applyFill="1" applyBorder="1" applyAlignment="1" applyProtection="1">
      <alignment horizontal="center" vertical="center" wrapText="1"/>
    </xf>
    <xf numFmtId="0" fontId="36" fillId="0" borderId="0" xfId="42" applyFont="1" applyAlignment="1">
      <alignment wrapText="1"/>
    </xf>
    <xf numFmtId="0" fontId="36" fillId="0" borderId="0" xfId="36" applyFont="1" applyBorder="1" applyAlignment="1">
      <alignment horizontal="center" vertical="top" wrapText="1"/>
    </xf>
    <xf numFmtId="0" fontId="36" fillId="0" borderId="0" xfId="36" applyFont="1" applyBorder="1" applyAlignment="1">
      <alignment horizontal="left" vertical="top" wrapText="1"/>
    </xf>
    <xf numFmtId="3" fontId="36" fillId="0" borderId="0" xfId="36" applyNumberFormat="1" applyFont="1" applyBorder="1" applyAlignment="1">
      <alignment horizontal="center" wrapText="1"/>
    </xf>
    <xf numFmtId="179" fontId="36" fillId="0" borderId="0" xfId="58" applyNumberFormat="1" applyFont="1" applyFill="1" applyBorder="1" applyAlignment="1">
      <alignment horizontal="center" vertical="center" wrapText="1"/>
    </xf>
    <xf numFmtId="0" fontId="36" fillId="0" borderId="0" xfId="0" applyFont="1" applyBorder="1" applyAlignment="1">
      <alignment horizontal="center" wrapText="1"/>
    </xf>
    <xf numFmtId="0" fontId="37" fillId="0" borderId="0" xfId="36" applyFont="1" applyBorder="1" applyAlignment="1">
      <alignment horizontal="center" wrapText="1"/>
    </xf>
    <xf numFmtId="0" fontId="37" fillId="0" borderId="0" xfId="36" applyFont="1" applyBorder="1" applyAlignment="1">
      <alignment horizontal="right" vertical="top" wrapText="1"/>
    </xf>
    <xf numFmtId="1" fontId="36" fillId="0" borderId="0" xfId="36" applyNumberFormat="1" applyFont="1" applyBorder="1" applyAlignment="1">
      <alignment horizontal="center" vertical="top" wrapText="1"/>
    </xf>
    <xf numFmtId="1" fontId="36" fillId="0" borderId="0" xfId="36" applyNumberFormat="1" applyFont="1" applyBorder="1" applyAlignment="1">
      <alignment horizontal="center" wrapText="1"/>
    </xf>
    <xf numFmtId="179" fontId="36" fillId="0" borderId="0" xfId="58" applyNumberFormat="1" applyFont="1" applyFill="1" applyBorder="1" applyAlignment="1" applyProtection="1">
      <alignment horizontal="center" vertical="center" wrapText="1"/>
      <protection locked="0"/>
    </xf>
    <xf numFmtId="0" fontId="36" fillId="0" borderId="0" xfId="36" applyFont="1" applyBorder="1" applyAlignment="1" applyProtection="1">
      <alignment wrapText="1"/>
      <protection locked="0"/>
    </xf>
    <xf numFmtId="4" fontId="36" fillId="0" borderId="13" xfId="43" applyNumberFormat="1" applyFont="1" applyBorder="1" applyAlignment="1">
      <alignment wrapText="1"/>
    </xf>
    <xf numFmtId="4" fontId="36" fillId="19" borderId="13" xfId="10" applyNumberFormat="1" applyFont="1" applyFill="1" applyBorder="1" applyAlignment="1" applyProtection="1">
      <alignment horizontal="center" wrapText="1"/>
      <protection locked="0"/>
    </xf>
    <xf numFmtId="4" fontId="64" fillId="0" borderId="13" xfId="0" applyNumberFormat="1" applyFont="1" applyBorder="1" applyAlignment="1">
      <alignment horizontal="right" wrapText="1"/>
    </xf>
    <xf numFmtId="0" fontId="36" fillId="0" borderId="0" xfId="0" applyFont="1" applyBorder="1" applyAlignment="1">
      <alignment wrapText="1"/>
    </xf>
    <xf numFmtId="0" fontId="36" fillId="0" borderId="0" xfId="36" applyFont="1" applyBorder="1" applyAlignment="1">
      <alignment horizontal="center" vertical="center" wrapText="1"/>
    </xf>
    <xf numFmtId="4" fontId="36" fillId="0" borderId="0" xfId="36" applyNumberFormat="1" applyFont="1" applyBorder="1" applyAlignment="1" applyProtection="1">
      <alignment wrapText="1"/>
      <protection locked="0"/>
    </xf>
    <xf numFmtId="0" fontId="67" fillId="0" borderId="21" xfId="0" applyFont="1" applyBorder="1" applyAlignment="1" applyProtection="1">
      <alignment horizontal="center" vertical="center" wrapText="1"/>
      <protection hidden="1"/>
    </xf>
    <xf numFmtId="0" fontId="67" fillId="0" borderId="21" xfId="0" applyFont="1" applyBorder="1" applyAlignment="1">
      <alignment horizontal="left" vertical="center" wrapText="1"/>
    </xf>
    <xf numFmtId="0" fontId="67" fillId="0" borderId="21" xfId="0" applyFont="1" applyBorder="1" applyAlignment="1">
      <alignment horizontal="center" vertical="center" wrapText="1"/>
    </xf>
    <xf numFmtId="1" fontId="67" fillId="0" borderId="21" xfId="0" applyNumberFormat="1" applyFont="1" applyBorder="1" applyAlignment="1">
      <alignment horizontal="center" vertical="center" wrapText="1"/>
    </xf>
    <xf numFmtId="1" fontId="67" fillId="0" borderId="21" xfId="0" applyNumberFormat="1" applyFont="1" applyBorder="1" applyAlignment="1" applyProtection="1">
      <alignment horizontal="center" vertical="center" wrapText="1"/>
      <protection locked="0"/>
    </xf>
    <xf numFmtId="4" fontId="67" fillId="0" borderId="21" xfId="62" applyNumberFormat="1" applyFont="1" applyFill="1" applyBorder="1" applyAlignment="1" applyProtection="1">
      <alignment horizontal="center" vertical="center" wrapText="1"/>
    </xf>
    <xf numFmtId="0" fontId="37" fillId="0" borderId="0" xfId="0" applyFont="1" applyBorder="1" applyAlignment="1">
      <alignment horizontal="center" wrapText="1"/>
    </xf>
    <xf numFmtId="0" fontId="37" fillId="0" borderId="0" xfId="0" applyFont="1" applyBorder="1" applyAlignment="1">
      <alignment wrapText="1"/>
    </xf>
    <xf numFmtId="0" fontId="39" fillId="0" borderId="0" xfId="36" applyFont="1" applyBorder="1" applyAlignment="1">
      <alignment horizontal="left" vertical="center" wrapText="1"/>
    </xf>
    <xf numFmtId="0" fontId="36" fillId="0" borderId="0" xfId="36" applyFont="1" applyBorder="1" applyAlignment="1" applyProtection="1">
      <alignment horizontal="left" vertical="top" wrapText="1"/>
      <protection locked="0"/>
    </xf>
    <xf numFmtId="0" fontId="36" fillId="0" borderId="0" xfId="36" applyFont="1" applyBorder="1" applyAlignment="1" applyProtection="1">
      <alignment horizontal="center" vertical="top" wrapText="1"/>
      <protection locked="0"/>
    </xf>
    <xf numFmtId="180" fontId="36" fillId="0" borderId="0" xfId="36" applyNumberFormat="1" applyFont="1" applyBorder="1" applyAlignment="1" applyProtection="1">
      <alignment horizontal="right" vertical="top" wrapText="1"/>
      <protection locked="0"/>
    </xf>
    <xf numFmtId="180" fontId="36" fillId="0" borderId="0" xfId="36" applyNumberFormat="1" applyFont="1" applyBorder="1" applyAlignment="1" applyProtection="1">
      <alignment vertical="top" wrapText="1"/>
      <protection locked="0"/>
    </xf>
    <xf numFmtId="4" fontId="36" fillId="0" borderId="0" xfId="36" applyNumberFormat="1" applyFont="1" applyBorder="1" applyAlignment="1">
      <alignment horizontal="center" wrapText="1"/>
    </xf>
    <xf numFmtId="0" fontId="66" fillId="0" borderId="0" xfId="36" applyFont="1" applyBorder="1" applyAlignment="1">
      <alignment horizontal="center" wrapText="1"/>
    </xf>
    <xf numFmtId="185" fontId="36" fillId="0" borderId="0" xfId="58" applyNumberFormat="1" applyFont="1" applyFill="1" applyBorder="1" applyAlignment="1" applyProtection="1">
      <alignment horizontal="center" vertical="center" wrapText="1"/>
      <protection locked="0"/>
    </xf>
    <xf numFmtId="2" fontId="36" fillId="0" borderId="0" xfId="36" applyNumberFormat="1" applyFont="1" applyBorder="1" applyAlignment="1">
      <alignment horizontal="left" vertical="center" wrapText="1"/>
    </xf>
    <xf numFmtId="0" fontId="37" fillId="0" borderId="0" xfId="36" applyFont="1" applyBorder="1" applyAlignment="1" applyProtection="1">
      <alignment horizontal="center" vertical="center" wrapText="1"/>
      <protection locked="0"/>
    </xf>
    <xf numFmtId="0" fontId="36" fillId="0" borderId="0" xfId="36" applyFont="1" applyBorder="1" applyAlignment="1" applyProtection="1">
      <alignment horizontal="center" vertical="center" wrapText="1"/>
      <protection locked="0"/>
    </xf>
    <xf numFmtId="0" fontId="37" fillId="0" borderId="0" xfId="36" applyFont="1" applyBorder="1" applyAlignment="1">
      <alignment wrapText="1"/>
    </xf>
    <xf numFmtId="2" fontId="37" fillId="0" borderId="0" xfId="36" applyNumberFormat="1" applyFont="1" applyBorder="1" applyAlignment="1">
      <alignment horizontal="left" vertical="center" wrapText="1"/>
    </xf>
    <xf numFmtId="0" fontId="36" fillId="0" borderId="0" xfId="36" applyFont="1" applyBorder="1" applyAlignment="1" applyProtection="1">
      <alignment horizontal="center" wrapText="1"/>
      <protection locked="0"/>
    </xf>
    <xf numFmtId="0" fontId="68" fillId="0" borderId="0" xfId="36" applyFont="1" applyBorder="1" applyAlignment="1">
      <alignment wrapText="1"/>
    </xf>
    <xf numFmtId="0" fontId="37" fillId="0" borderId="0" xfId="36" applyFont="1" applyBorder="1" applyAlignment="1" applyProtection="1">
      <alignment horizontal="center" wrapText="1"/>
      <protection locked="0"/>
    </xf>
    <xf numFmtId="0" fontId="37" fillId="0" borderId="0" xfId="36" applyFont="1" applyBorder="1" applyAlignment="1" applyProtection="1">
      <alignment wrapText="1"/>
      <protection locked="0"/>
    </xf>
    <xf numFmtId="180" fontId="37" fillId="0" borderId="0" xfId="36" applyNumberFormat="1" applyFont="1" applyBorder="1" applyAlignment="1" applyProtection="1">
      <alignment wrapText="1"/>
      <protection locked="0"/>
    </xf>
    <xf numFmtId="185" fontId="37" fillId="0" borderId="0" xfId="58" applyNumberFormat="1" applyFont="1" applyFill="1" applyBorder="1" applyAlignment="1" applyProtection="1">
      <alignment horizontal="center" vertical="center" wrapText="1"/>
      <protection locked="0"/>
    </xf>
    <xf numFmtId="9" fontId="36" fillId="0" borderId="0" xfId="36" applyNumberFormat="1" applyFont="1" applyBorder="1" applyAlignment="1" applyProtection="1">
      <alignment wrapText="1"/>
      <protection locked="0"/>
    </xf>
    <xf numFmtId="180" fontId="36" fillId="0" borderId="0" xfId="36" applyNumberFormat="1" applyFont="1" applyBorder="1" applyAlignment="1" applyProtection="1">
      <alignment wrapText="1"/>
      <protection locked="0"/>
    </xf>
    <xf numFmtId="181" fontId="36" fillId="0" borderId="0" xfId="36" applyNumberFormat="1" applyFont="1" applyBorder="1" applyAlignment="1" applyProtection="1">
      <alignment wrapText="1"/>
      <protection locked="0"/>
    </xf>
    <xf numFmtId="49" fontId="36" fillId="0" borderId="0" xfId="36" applyNumberFormat="1" applyFont="1" applyBorder="1" applyAlignment="1">
      <alignment horizontal="left" vertical="center" wrapText="1"/>
    </xf>
    <xf numFmtId="4" fontId="36" fillId="0" borderId="0" xfId="36" applyNumberFormat="1" applyFont="1" applyBorder="1" applyAlignment="1">
      <alignment wrapText="1"/>
    </xf>
    <xf numFmtId="0" fontId="36" fillId="0" borderId="0" xfId="36" applyFont="1" applyBorder="1" applyAlignment="1">
      <alignment vertical="top" wrapText="1"/>
    </xf>
    <xf numFmtId="0" fontId="36" fillId="0" borderId="0" xfId="0" applyFont="1" applyBorder="1" applyAlignment="1">
      <alignment horizontal="center" vertical="top" wrapText="1"/>
    </xf>
    <xf numFmtId="4" fontId="37" fillId="0" borderId="0" xfId="36" applyNumberFormat="1" applyFont="1" applyBorder="1" applyAlignment="1">
      <alignment horizontal="center" wrapText="1"/>
    </xf>
    <xf numFmtId="0" fontId="36" fillId="0" borderId="0" xfId="36" applyFont="1" applyBorder="1" applyAlignment="1">
      <alignment horizontal="left" wrapText="1"/>
    </xf>
    <xf numFmtId="179" fontId="68" fillId="0" borderId="0" xfId="58" applyNumberFormat="1" applyFont="1" applyFill="1" applyBorder="1" applyAlignment="1" applyProtection="1">
      <alignment horizontal="center" vertical="center" wrapText="1"/>
      <protection locked="0"/>
    </xf>
    <xf numFmtId="0" fontId="36" fillId="0" borderId="13" xfId="36" applyFont="1" applyBorder="1" applyAlignment="1">
      <alignment horizontal="center" wrapText="1"/>
    </xf>
    <xf numFmtId="4" fontId="36" fillId="0" borderId="13" xfId="36" applyNumberFormat="1" applyFont="1" applyBorder="1" applyAlignment="1">
      <alignment horizontal="right" wrapText="1"/>
    </xf>
    <xf numFmtId="0" fontId="30" fillId="0" borderId="0" xfId="36" applyFont="1" applyAlignment="1">
      <alignment horizontal="left" vertical="top" wrapText="1"/>
    </xf>
    <xf numFmtId="0" fontId="30" fillId="0" borderId="0" xfId="36" applyFont="1" applyAlignment="1">
      <alignment horizontal="justify" vertical="top" wrapText="1"/>
    </xf>
    <xf numFmtId="0" fontId="30" fillId="0" borderId="0" xfId="36" applyFont="1" applyAlignment="1">
      <alignment vertical="top" wrapText="1"/>
    </xf>
    <xf numFmtId="49" fontId="30" fillId="0" borderId="0" xfId="36" applyNumberFormat="1" applyFont="1" applyAlignment="1">
      <alignment vertical="top" wrapText="1"/>
    </xf>
    <xf numFmtId="0" fontId="30" fillId="0" borderId="0" xfId="36" applyFont="1" applyAlignment="1">
      <alignment horizontal="center" wrapText="1"/>
    </xf>
    <xf numFmtId="0" fontId="30" fillId="0" borderId="0" xfId="36" applyFont="1" applyAlignment="1">
      <alignment horizontal="left" wrapText="1"/>
    </xf>
    <xf numFmtId="49" fontId="30" fillId="0" borderId="0" xfId="47" applyNumberFormat="1" applyFont="1" applyAlignment="1">
      <alignment horizontal="left" vertical="top" wrapText="1"/>
    </xf>
    <xf numFmtId="4" fontId="30" fillId="0" borderId="0" xfId="36" applyNumberFormat="1" applyFont="1" applyAlignment="1">
      <alignment horizontal="center" wrapText="1"/>
    </xf>
    <xf numFmtId="1" fontId="30" fillId="0" borderId="0" xfId="36" applyNumberFormat="1" applyFont="1" applyAlignment="1">
      <alignment horizontal="center" wrapText="1"/>
    </xf>
    <xf numFmtId="0" fontId="30" fillId="0" borderId="0" xfId="36" applyFont="1" applyAlignment="1">
      <alignment horizontal="justify" vertical="center" wrapText="1"/>
    </xf>
    <xf numFmtId="49" fontId="30" fillId="0" borderId="0" xfId="36" applyNumberFormat="1" applyFont="1" applyAlignment="1">
      <alignment horizontal="left" vertical="top" wrapText="1"/>
    </xf>
    <xf numFmtId="49" fontId="30" fillId="0" borderId="0" xfId="36" applyNumberFormat="1" applyFont="1" applyAlignment="1">
      <alignment horizontal="center" wrapText="1"/>
    </xf>
    <xf numFmtId="0" fontId="30" fillId="0" borderId="0" xfId="36" applyFont="1" applyAlignment="1">
      <alignment horizontal="right" wrapText="1"/>
    </xf>
    <xf numFmtId="0" fontId="30" fillId="0" borderId="0" xfId="36" applyFont="1" applyAlignment="1">
      <alignment horizontal="center" vertical="top" wrapText="1"/>
    </xf>
    <xf numFmtId="0" fontId="33" fillId="0" borderId="0" xfId="36" applyFont="1" applyAlignment="1">
      <alignment horizontal="center" vertical="top" wrapText="1"/>
    </xf>
    <xf numFmtId="0" fontId="30" fillId="0" borderId="0" xfId="36" applyFont="1" applyAlignment="1">
      <alignment wrapText="1"/>
    </xf>
    <xf numFmtId="2" fontId="30" fillId="0" borderId="0" xfId="36" applyNumberFormat="1" applyFont="1" applyAlignment="1">
      <alignment horizontal="center" wrapText="1"/>
    </xf>
    <xf numFmtId="1" fontId="30" fillId="0" borderId="0" xfId="36" applyNumberFormat="1" applyFont="1" applyAlignment="1">
      <alignment horizontal="center" vertical="top" wrapText="1"/>
    </xf>
    <xf numFmtId="3" fontId="30" fillId="0" borderId="0" xfId="36" applyNumberFormat="1" applyFont="1" applyAlignment="1">
      <alignment horizontal="center" wrapText="1"/>
    </xf>
    <xf numFmtId="0" fontId="30" fillId="0" borderId="14" xfId="0" applyFont="1" applyBorder="1" applyAlignment="1">
      <alignment horizontal="center" vertical="top" wrapText="1"/>
    </xf>
    <xf numFmtId="0" fontId="30" fillId="0" borderId="14" xfId="0" applyFont="1" applyBorder="1" applyAlignment="1">
      <alignment horizontal="center" wrapText="1"/>
    </xf>
    <xf numFmtId="0" fontId="30" fillId="0" borderId="14" xfId="58" applyNumberFormat="1" applyFont="1" applyFill="1" applyBorder="1" applyAlignment="1">
      <alignment horizontal="center" wrapText="1"/>
    </xf>
    <xf numFmtId="182" fontId="30" fillId="0" borderId="14" xfId="58" applyNumberFormat="1" applyFont="1" applyFill="1" applyBorder="1" applyAlignment="1">
      <alignment horizontal="center" vertical="top" wrapText="1"/>
    </xf>
    <xf numFmtId="4" fontId="30" fillId="0" borderId="14" xfId="0" applyNumberFormat="1" applyFont="1" applyBorder="1" applyAlignment="1">
      <alignment horizontal="center" vertical="top" wrapText="1"/>
    </xf>
    <xf numFmtId="0" fontId="30" fillId="0" borderId="0" xfId="0" applyFont="1" applyAlignment="1">
      <alignment wrapText="1"/>
    </xf>
    <xf numFmtId="0" fontId="30" fillId="0" borderId="0" xfId="0" applyFont="1" applyAlignment="1">
      <alignment horizontal="center" wrapText="1"/>
    </xf>
    <xf numFmtId="4" fontId="30" fillId="0" borderId="0" xfId="36" applyNumberFormat="1" applyFont="1" applyAlignment="1" applyProtection="1">
      <alignment horizontal="center" vertical="center" wrapText="1"/>
      <protection locked="0"/>
    </xf>
    <xf numFmtId="4" fontId="30" fillId="0" borderId="0" xfId="36" applyNumberFormat="1" applyFont="1" applyAlignment="1">
      <alignment horizontal="center" vertical="center" wrapText="1"/>
    </xf>
    <xf numFmtId="1" fontId="30" fillId="0" borderId="0" xfId="36" applyNumberFormat="1" applyFont="1" applyAlignment="1">
      <alignment horizontal="left" vertical="top" wrapText="1"/>
    </xf>
    <xf numFmtId="2" fontId="30" fillId="0" borderId="0" xfId="36" applyNumberFormat="1" applyFont="1" applyAlignment="1" applyProtection="1">
      <alignment horizontal="center" vertical="top" wrapText="1"/>
      <protection locked="0"/>
    </xf>
    <xf numFmtId="4" fontId="30" fillId="0" borderId="0" xfId="36" applyNumberFormat="1" applyFont="1" applyAlignment="1">
      <alignment horizontal="center" vertical="top" wrapText="1"/>
    </xf>
    <xf numFmtId="165" fontId="30" fillId="0" borderId="0" xfId="56" applyFont="1" applyFill="1" applyBorder="1" applyAlignment="1" applyProtection="1">
      <alignment horizontal="left" vertical="top" wrapText="1"/>
    </xf>
    <xf numFmtId="0" fontId="22" fillId="0" borderId="0" xfId="36" applyFont="1" applyAlignment="1">
      <alignment wrapText="1"/>
    </xf>
    <xf numFmtId="2" fontId="30" fillId="0" borderId="0" xfId="36" applyNumberFormat="1" applyFont="1" applyAlignment="1">
      <alignment horizontal="center" vertical="top" wrapText="1"/>
    </xf>
    <xf numFmtId="2" fontId="30" fillId="0" borderId="0" xfId="36" applyNumberFormat="1" applyFont="1" applyAlignment="1" applyProtection="1">
      <alignment horizontal="center" wrapText="1"/>
      <protection locked="0"/>
    </xf>
    <xf numFmtId="4" fontId="30" fillId="0" borderId="0" xfId="36" applyNumberFormat="1" applyFont="1" applyAlignment="1" applyProtection="1">
      <alignment horizontal="center" wrapText="1"/>
      <protection locked="0"/>
    </xf>
    <xf numFmtId="0" fontId="22" fillId="0" borderId="0" xfId="36" applyFont="1" applyAlignment="1">
      <alignment horizontal="center" wrapText="1"/>
    </xf>
    <xf numFmtId="4" fontId="22" fillId="0" borderId="0" xfId="36" applyNumberFormat="1" applyFont="1" applyAlignment="1">
      <alignment horizontal="center" wrapText="1"/>
    </xf>
    <xf numFmtId="0" fontId="22" fillId="0" borderId="0" xfId="36" applyFont="1" applyAlignment="1">
      <alignment horizontal="left" vertical="top" wrapText="1"/>
    </xf>
    <xf numFmtId="0" fontId="30" fillId="0" borderId="0" xfId="36" applyFont="1" applyAlignment="1" applyProtection="1">
      <alignment horizontal="center" wrapText="1"/>
      <protection locked="0"/>
    </xf>
    <xf numFmtId="49" fontId="22" fillId="0" borderId="0" xfId="36" applyNumberFormat="1" applyFont="1" applyAlignment="1">
      <alignment vertical="top" wrapText="1"/>
    </xf>
    <xf numFmtId="4" fontId="69" fillId="0" borderId="0" xfId="36" applyNumberFormat="1" applyFont="1" applyAlignment="1" applyProtection="1">
      <alignment horizontal="center" wrapText="1"/>
      <protection locked="0"/>
    </xf>
    <xf numFmtId="0" fontId="69" fillId="0" borderId="0" xfId="36" applyFont="1" applyAlignment="1">
      <alignment wrapText="1"/>
    </xf>
    <xf numFmtId="2" fontId="30" fillId="0" borderId="0" xfId="36" applyNumberFormat="1" applyFont="1" applyAlignment="1">
      <alignment wrapText="1"/>
    </xf>
    <xf numFmtId="183" fontId="30" fillId="0" borderId="0" xfId="36" applyNumberFormat="1" applyFont="1" applyAlignment="1">
      <alignment horizontal="right" wrapText="1"/>
    </xf>
    <xf numFmtId="0" fontId="34" fillId="0" borderId="0" xfId="36" applyFont="1" applyAlignment="1">
      <alignment horizontal="center" wrapText="1"/>
    </xf>
    <xf numFmtId="49" fontId="30" fillId="0" borderId="0" xfId="36" applyNumberFormat="1" applyFont="1" applyAlignment="1">
      <alignment horizontal="left" wrapText="1"/>
    </xf>
    <xf numFmtId="3" fontId="30" fillId="0" borderId="0" xfId="36" applyNumberFormat="1" applyFont="1" applyBorder="1" applyAlignment="1">
      <alignment wrapText="1"/>
    </xf>
    <xf numFmtId="2" fontId="30" fillId="0" borderId="0" xfId="36" applyNumberFormat="1" applyFont="1" applyBorder="1" applyAlignment="1">
      <alignment horizontal="center" wrapText="1"/>
    </xf>
    <xf numFmtId="4" fontId="30" fillId="0" borderId="0" xfId="36" applyNumberFormat="1" applyFont="1" applyBorder="1" applyAlignment="1" applyProtection="1">
      <alignment horizontal="center" wrapText="1"/>
    </xf>
    <xf numFmtId="1" fontId="30" fillId="0" borderId="0" xfId="36" applyNumberFormat="1" applyFont="1" applyBorder="1" applyAlignment="1">
      <alignment horizontal="left" vertical="top" wrapText="1"/>
    </xf>
    <xf numFmtId="0" fontId="22" fillId="17" borderId="0" xfId="36" applyFont="1" applyFill="1" applyBorder="1" applyAlignment="1">
      <alignment horizontal="left" vertical="center" wrapText="1"/>
    </xf>
    <xf numFmtId="4" fontId="52" fillId="0" borderId="0" xfId="43" applyNumberFormat="1" applyFont="1" applyBorder="1" applyAlignment="1">
      <alignment wrapText="1"/>
    </xf>
    <xf numFmtId="4" fontId="52" fillId="19" borderId="0" xfId="10" applyNumberFormat="1" applyFont="1" applyFill="1" applyBorder="1" applyAlignment="1" applyProtection="1">
      <alignment horizontal="center" wrapText="1"/>
      <protection locked="0"/>
    </xf>
    <xf numFmtId="0" fontId="22" fillId="17" borderId="13" xfId="0" applyFont="1" applyFill="1" applyBorder="1" applyAlignment="1">
      <alignment vertical="top" wrapText="1"/>
    </xf>
    <xf numFmtId="0" fontId="22" fillId="0" borderId="0" xfId="0" quotePrefix="1" applyFont="1" applyBorder="1" applyAlignment="1" applyProtection="1">
      <alignment horizontal="center" vertical="top" wrapText="1"/>
      <protection hidden="1"/>
    </xf>
    <xf numFmtId="0" fontId="22" fillId="0" borderId="0" xfId="0" applyFont="1" applyBorder="1" applyAlignment="1" applyProtection="1">
      <alignment horizontal="left" vertical="top" wrapText="1"/>
      <protection hidden="1"/>
    </xf>
    <xf numFmtId="4" fontId="0" fillId="0" borderId="0" xfId="0" applyNumberFormat="1" applyFont="1" applyAlignment="1" applyProtection="1">
      <alignment horizontal="right"/>
      <protection hidden="1"/>
    </xf>
    <xf numFmtId="4" fontId="22" fillId="0" borderId="0" xfId="0" applyNumberFormat="1" applyFont="1" applyAlignment="1" applyProtection="1">
      <alignment horizontal="right"/>
      <protection hidden="1"/>
    </xf>
    <xf numFmtId="4" fontId="22" fillId="0" borderId="0" xfId="0" applyNumberFormat="1" applyFont="1" applyProtection="1">
      <protection hidden="1"/>
    </xf>
    <xf numFmtId="4" fontId="0" fillId="0" borderId="0" xfId="0" applyNumberFormat="1" applyFont="1" applyBorder="1" applyAlignment="1" applyProtection="1">
      <alignment horizontal="right"/>
      <protection hidden="1"/>
    </xf>
    <xf numFmtId="4" fontId="22" fillId="0" borderId="0" xfId="0" applyNumberFormat="1" applyFont="1" applyBorder="1" applyAlignment="1" applyProtection="1">
      <alignment horizontal="right"/>
      <protection hidden="1"/>
    </xf>
    <xf numFmtId="4" fontId="22" fillId="0" borderId="0" xfId="0" applyNumberFormat="1" applyFont="1" applyBorder="1" applyProtection="1">
      <protection hidden="1"/>
    </xf>
    <xf numFmtId="16" fontId="0" fillId="0" borderId="0" xfId="0" quotePrefix="1" applyNumberFormat="1" applyFont="1" applyBorder="1" applyAlignment="1" applyProtection="1">
      <alignment horizontal="center" vertical="top" wrapText="1"/>
      <protection hidden="1"/>
    </xf>
    <xf numFmtId="0" fontId="0" fillId="0" borderId="0" xfId="50" applyFont="1" applyBorder="1" applyAlignment="1" applyProtection="1">
      <alignment horizontal="left" vertical="top" wrapText="1"/>
      <protection hidden="1"/>
    </xf>
    <xf numFmtId="4" fontId="0" fillId="0" borderId="0" xfId="50" applyNumberFormat="1" applyFont="1" applyBorder="1" applyAlignment="1" applyProtection="1">
      <alignment horizontal="right"/>
      <protection hidden="1"/>
    </xf>
    <xf numFmtId="4" fontId="0" fillId="0" borderId="13" xfId="43" applyNumberFormat="1" applyFont="1" applyBorder="1" applyAlignment="1">
      <alignment wrapText="1"/>
    </xf>
    <xf numFmtId="4" fontId="0" fillId="19" borderId="13" xfId="10" applyNumberFormat="1" applyFont="1" applyFill="1" applyBorder="1" applyAlignment="1" applyProtection="1">
      <alignment horizontal="center" wrapText="1"/>
      <protection locked="0"/>
    </xf>
    <xf numFmtId="0" fontId="0" fillId="0" borderId="0" xfId="0" quotePrefix="1" applyFont="1" applyBorder="1" applyAlignment="1" applyProtection="1">
      <alignment horizontal="center" vertical="top" wrapText="1"/>
      <protection hidden="1"/>
    </xf>
    <xf numFmtId="4" fontId="22" fillId="0" borderId="0" xfId="0" applyNumberFormat="1" applyFont="1" applyBorder="1" applyAlignment="1" applyProtection="1">
      <protection hidden="1"/>
    </xf>
    <xf numFmtId="4" fontId="22" fillId="0" borderId="0" xfId="0" applyNumberFormat="1" applyFont="1" applyBorder="1" applyAlignment="1" applyProtection="1">
      <protection locked="0"/>
    </xf>
    <xf numFmtId="49" fontId="22" fillId="0" borderId="0" xfId="0" applyNumberFormat="1" applyFont="1" applyAlignment="1" applyProtection="1">
      <alignment horizontal="center" vertical="center"/>
      <protection hidden="1"/>
    </xf>
    <xf numFmtId="0" fontId="22" fillId="0" borderId="0" xfId="0" applyFont="1" applyAlignment="1" applyProtection="1">
      <alignment horizontal="left" vertical="top" wrapText="1"/>
      <protection hidden="1"/>
    </xf>
    <xf numFmtId="0" fontId="0" fillId="0" borderId="0" xfId="34" applyFont="1" applyAlignment="1">
      <alignment horizontal="left" vertical="center"/>
    </xf>
    <xf numFmtId="0" fontId="0" fillId="0" borderId="0" xfId="34" applyFont="1" applyAlignment="1">
      <alignment horizontal="center" vertical="center"/>
    </xf>
    <xf numFmtId="4" fontId="0" fillId="0" borderId="0" xfId="34" applyNumberFormat="1" applyFont="1" applyBorder="1"/>
    <xf numFmtId="1" fontId="0" fillId="0" borderId="0" xfId="34" applyNumberFormat="1" applyFont="1" applyAlignment="1">
      <alignment horizontal="left" vertical="center"/>
    </xf>
    <xf numFmtId="0" fontId="22" fillId="0" borderId="0" xfId="0" applyFont="1" applyBorder="1" applyAlignment="1">
      <alignment horizontal="left" vertical="center" wrapText="1"/>
    </xf>
    <xf numFmtId="4" fontId="22" fillId="0" borderId="0" xfId="34" applyNumberFormat="1" applyFont="1" applyBorder="1" applyAlignment="1">
      <alignment horizontal="right"/>
    </xf>
    <xf numFmtId="0" fontId="0" fillId="0" borderId="0" xfId="0" applyFont="1" applyBorder="1"/>
    <xf numFmtId="0" fontId="0" fillId="0" borderId="0" xfId="0" applyFont="1" applyBorder="1" applyAlignment="1"/>
    <xf numFmtId="2" fontId="0" fillId="0" borderId="0" xfId="0" applyNumberFormat="1" applyFont="1" applyBorder="1" applyAlignment="1"/>
    <xf numFmtId="2" fontId="0" fillId="0" borderId="0" xfId="0" applyNumberFormat="1" applyFont="1" applyBorder="1" applyAlignment="1">
      <alignment wrapText="1"/>
    </xf>
    <xf numFmtId="0" fontId="0" fillId="11" borderId="9" xfId="0" applyFont="1" applyFill="1" applyBorder="1" applyAlignment="1">
      <alignment wrapText="1"/>
    </xf>
    <xf numFmtId="4" fontId="0" fillId="0" borderId="0" xfId="0" applyNumberFormat="1" applyFont="1"/>
    <xf numFmtId="0" fontId="0" fillId="0" borderId="0" xfId="0" applyFont="1" applyFill="1" applyBorder="1" applyAlignment="1">
      <alignment wrapText="1"/>
    </xf>
    <xf numFmtId="0" fontId="0" fillId="0" borderId="0" xfId="0" applyFont="1" applyFill="1" applyAlignment="1">
      <alignment wrapText="1"/>
    </xf>
    <xf numFmtId="0" fontId="0" fillId="0" borderId="0" xfId="0" applyFont="1" applyFill="1" applyBorder="1"/>
    <xf numFmtId="0" fontId="0" fillId="0" borderId="0" xfId="0" applyFont="1" applyFill="1"/>
    <xf numFmtId="0" fontId="0" fillId="0" borderId="12" xfId="0" applyFont="1" applyBorder="1" applyAlignment="1">
      <alignment wrapText="1"/>
    </xf>
    <xf numFmtId="2" fontId="0" fillId="0" borderId="0" xfId="0" applyNumberFormat="1" applyFont="1" applyAlignment="1">
      <alignment wrapText="1"/>
    </xf>
    <xf numFmtId="0" fontId="22" fillId="11" borderId="9" xfId="0" applyFont="1" applyFill="1" applyBorder="1" applyAlignment="1">
      <alignment wrapText="1"/>
    </xf>
    <xf numFmtId="0" fontId="22" fillId="0" borderId="0" xfId="0" applyFont="1" applyBorder="1" applyAlignment="1">
      <alignment wrapText="1"/>
    </xf>
    <xf numFmtId="0" fontId="23" fillId="0" borderId="9" xfId="0" applyFont="1" applyBorder="1" applyAlignment="1">
      <alignment wrapText="1"/>
    </xf>
    <xf numFmtId="0" fontId="22" fillId="11" borderId="10" xfId="0" applyFont="1" applyFill="1" applyBorder="1" applyAlignment="1">
      <alignment wrapText="1"/>
    </xf>
    <xf numFmtId="0" fontId="22" fillId="11" borderId="11" xfId="0" applyFont="1" applyFill="1" applyBorder="1" applyAlignment="1">
      <alignment wrapText="1"/>
    </xf>
    <xf numFmtId="0" fontId="25" fillId="16" borderId="20" xfId="0" applyFont="1" applyFill="1" applyBorder="1" applyAlignment="1">
      <alignment horizontal="left" vertical="top" wrapText="1"/>
    </xf>
    <xf numFmtId="0" fontId="0" fillId="0" borderId="0" xfId="0" applyFont="1" applyBorder="1" applyAlignment="1">
      <alignment horizontal="left" vertical="top" wrapText="1"/>
    </xf>
    <xf numFmtId="0" fontId="30" fillId="0" borderId="0" xfId="0" applyFont="1" applyAlignment="1">
      <alignment wrapText="1"/>
    </xf>
    <xf numFmtId="0" fontId="42" fillId="0" borderId="0" xfId="35" applyFont="1" applyAlignment="1">
      <alignment horizontal="fill" wrapText="1"/>
    </xf>
    <xf numFmtId="0" fontId="45" fillId="0" borderId="0" xfId="35" applyFont="1" applyAlignment="1">
      <alignment wrapText="1"/>
    </xf>
    <xf numFmtId="185" fontId="37" fillId="0" borderId="23" xfId="58" applyNumberFormat="1" applyFont="1" applyFill="1" applyBorder="1" applyAlignment="1">
      <alignment horizontal="center" vertical="center" wrapText="1"/>
    </xf>
  </cellXfs>
  <cellStyles count="63">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1" xfId="7" xr:uid="{00000000-0005-0000-0000-000006000000}"/>
    <cellStyle name="Calculation" xfId="8" xr:uid="{00000000-0005-0000-0000-000007000000}"/>
    <cellStyle name="Check Cell" xfId="9" xr:uid="{00000000-0005-0000-0000-000008000000}"/>
    <cellStyle name="Comma" xfId="62" builtinId="3"/>
    <cellStyle name="Comma 2" xfId="10" xr:uid="{00000000-0005-0000-0000-000009000000}"/>
    <cellStyle name="Comma 3" xfId="11" xr:uid="{00000000-0005-0000-0000-00000A000000}"/>
    <cellStyle name="Comma0" xfId="12" xr:uid="{00000000-0005-0000-0000-00000B000000}"/>
    <cellStyle name="Currency0" xfId="13" xr:uid="{00000000-0005-0000-0000-00000C000000}"/>
    <cellStyle name="Date" xfId="14" xr:uid="{00000000-0005-0000-0000-00000D000000}"/>
    <cellStyle name="Dezimal [0]_Tabelle1" xfId="15" xr:uid="{00000000-0005-0000-0000-00000E000000}"/>
    <cellStyle name="Dezimal_Tabelle1" xfId="16" xr:uid="{00000000-0005-0000-0000-00000F000000}"/>
    <cellStyle name="Explanatory Text" xfId="17" xr:uid="{00000000-0005-0000-0000-000010000000}"/>
    <cellStyle name="Fixed" xfId="18" xr:uid="{00000000-0005-0000-0000-000011000000}"/>
    <cellStyle name="general" xfId="19" xr:uid="{00000000-0005-0000-0000-000012000000}"/>
    <cellStyle name="general 2" xfId="20" xr:uid="{00000000-0005-0000-0000-000013000000}"/>
    <cellStyle name="Good 1" xfId="21" xr:uid="{00000000-0005-0000-0000-000014000000}"/>
    <cellStyle name="Heading 1 1" xfId="22" xr:uid="{00000000-0005-0000-0000-000015000000}"/>
    <cellStyle name="Heading 1 2" xfId="23" xr:uid="{00000000-0005-0000-0000-000016000000}"/>
    <cellStyle name="Heading 2 1" xfId="24" xr:uid="{00000000-0005-0000-0000-000017000000}"/>
    <cellStyle name="Heading 2 2" xfId="25" xr:uid="{00000000-0005-0000-0000-000018000000}"/>
    <cellStyle name="Heading 3" xfId="26" xr:uid="{00000000-0005-0000-0000-000019000000}"/>
    <cellStyle name="Heading 4" xfId="27" xr:uid="{00000000-0005-0000-0000-00001A000000}"/>
    <cellStyle name="Heading1" xfId="28" xr:uid="{00000000-0005-0000-0000-00001B000000}"/>
    <cellStyle name="Heading2" xfId="29" xr:uid="{00000000-0005-0000-0000-00001C000000}"/>
    <cellStyle name="Input" xfId="30" xr:uid="{00000000-0005-0000-0000-00001D000000}"/>
    <cellStyle name="Linked Cell" xfId="31" xr:uid="{00000000-0005-0000-0000-00001E000000}"/>
    <cellStyle name="Navadno 2" xfId="32" xr:uid="{00000000-0005-0000-0000-00001F000000}"/>
    <cellStyle name="Navadno 2 2" xfId="33" xr:uid="{00000000-0005-0000-0000-000020000000}"/>
    <cellStyle name="Navadno 2 2 2" xfId="34" xr:uid="{00000000-0005-0000-0000-000021000000}"/>
    <cellStyle name="Navadno 2 2 3" xfId="35" xr:uid="{00000000-0005-0000-0000-000022000000}"/>
    <cellStyle name="Navadno 2 3" xfId="36" xr:uid="{00000000-0005-0000-0000-000023000000}"/>
    <cellStyle name="Navadno 2 4" xfId="37" xr:uid="{00000000-0005-0000-0000-000024000000}"/>
    <cellStyle name="Navadno 3" xfId="38" xr:uid="{00000000-0005-0000-0000-000025000000}"/>
    <cellStyle name="Navadno 4" xfId="39" xr:uid="{00000000-0005-0000-0000-000026000000}"/>
    <cellStyle name="Navadno_List1" xfId="40" xr:uid="{00000000-0005-0000-0000-000027000000}"/>
    <cellStyle name="Neutral 1" xfId="41" xr:uid="{00000000-0005-0000-0000-000028000000}"/>
    <cellStyle name="Normal" xfId="0" builtinId="0"/>
    <cellStyle name="Normal 2" xfId="42" xr:uid="{00000000-0005-0000-0000-00002A000000}"/>
    <cellStyle name="Normal 3" xfId="43" xr:uid="{00000000-0005-0000-0000-00002B000000}"/>
    <cellStyle name="Normal 3 2" xfId="44" xr:uid="{00000000-0005-0000-0000-00002C000000}"/>
    <cellStyle name="Normal 4" xfId="45" xr:uid="{00000000-0005-0000-0000-00002D000000}"/>
    <cellStyle name="Normal 5" xfId="46" xr:uid="{00000000-0005-0000-0000-00002E000000}"/>
    <cellStyle name="Normal_iskra sistemi.15" xfId="47" xr:uid="{00000000-0005-0000-0000-00002F000000}"/>
    <cellStyle name="Note 1" xfId="48" xr:uid="{00000000-0005-0000-0000-000030000000}"/>
    <cellStyle name="Percent 2" xfId="49" xr:uid="{00000000-0005-0000-0000-000031000000}"/>
    <cellStyle name="Slog 1" xfId="50" xr:uid="{00000000-0005-0000-0000-000032000000}"/>
    <cellStyle name="Standard_Tabelle1" xfId="51" xr:uid="{00000000-0005-0000-0000-000033000000}"/>
    <cellStyle name="Total" xfId="52" xr:uid="{00000000-0005-0000-0000-000034000000}"/>
    <cellStyle name="Valuta (0)_344COMPU" xfId="53" xr:uid="{00000000-0005-0000-0000-000035000000}"/>
    <cellStyle name="Valuta 2" xfId="54" xr:uid="{00000000-0005-0000-0000-000036000000}"/>
    <cellStyle name="Valuta 3" xfId="55" xr:uid="{00000000-0005-0000-0000-000037000000}"/>
    <cellStyle name="Vejica 2" xfId="56" xr:uid="{00000000-0005-0000-0000-000038000000}"/>
    <cellStyle name="Vejica 2 2" xfId="57" xr:uid="{00000000-0005-0000-0000-000039000000}"/>
    <cellStyle name="Vejica 3" xfId="58" xr:uid="{00000000-0005-0000-0000-00003A000000}"/>
    <cellStyle name="Vejica 3 2" xfId="59" xr:uid="{00000000-0005-0000-0000-00003B000000}"/>
    <cellStyle name="Währung [0]_Tabelle1" xfId="60" xr:uid="{00000000-0005-0000-0000-00003C000000}"/>
    <cellStyle name="Währung_Tabelle1" xfId="61" xr:uid="{00000000-0005-0000-0000-00003D000000}"/>
  </cellStyles>
  <dxfs count="8">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i val="0"/>
        <condense val="0"/>
        <extend val="0"/>
        <color indexed="0"/>
      </font>
      <fill>
        <patternFill patternType="solid">
          <fgColor indexed="60"/>
          <bgColor indexed="10"/>
        </patternFill>
      </fill>
    </dxf>
    <dxf>
      <font>
        <b/>
        <i val="0"/>
        <condense val="0"/>
        <extend val="0"/>
        <color indexed="0"/>
      </font>
      <fill>
        <patternFill patternType="solid">
          <fgColor indexed="60"/>
          <bgColor indexed="10"/>
        </patternFill>
      </fill>
    </dxf>
    <dxf>
      <font>
        <b val="0"/>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3E3E3"/>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oneCellAnchor>
    <xdr:from>
      <xdr:col>4</xdr:col>
      <xdr:colOff>114300</xdr:colOff>
      <xdr:row>2</xdr:row>
      <xdr:rowOff>0</xdr:rowOff>
    </xdr:from>
    <xdr:ext cx="184731" cy="264560"/>
    <xdr:sp macro="" textlink="">
      <xdr:nvSpPr>
        <xdr:cNvPr id="2" name="PoljeZBesedilom 1">
          <a:extLst>
            <a:ext uri="{FF2B5EF4-FFF2-40B4-BE49-F238E27FC236}">
              <a16:creationId xmlns:a16="http://schemas.microsoft.com/office/drawing/2014/main" id="{CBFB5B3E-2CBB-41E0-AA18-4AC038EA3093}"/>
            </a:ext>
          </a:extLst>
        </xdr:cNvPr>
        <xdr:cNvSpPr txBox="1"/>
      </xdr:nvSpPr>
      <xdr:spPr>
        <a:xfrm>
          <a:off x="4648200" y="36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114300</xdr:colOff>
      <xdr:row>2</xdr:row>
      <xdr:rowOff>0</xdr:rowOff>
    </xdr:from>
    <xdr:ext cx="184731" cy="264560"/>
    <xdr:sp macro="" textlink="">
      <xdr:nvSpPr>
        <xdr:cNvPr id="2" name="PoljeZBesedilom 1">
          <a:extLst>
            <a:ext uri="{FF2B5EF4-FFF2-40B4-BE49-F238E27FC236}">
              <a16:creationId xmlns:a16="http://schemas.microsoft.com/office/drawing/2014/main" id="{92BE47D2-BD7E-4625-A5EB-2F148E775F20}"/>
            </a:ext>
          </a:extLst>
        </xdr:cNvPr>
        <xdr:cNvSpPr txBox="1"/>
      </xdr:nvSpPr>
      <xdr:spPr>
        <a:xfrm>
          <a:off x="4648200" y="36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114300</xdr:colOff>
      <xdr:row>2</xdr:row>
      <xdr:rowOff>0</xdr:rowOff>
    </xdr:from>
    <xdr:ext cx="184731" cy="264560"/>
    <xdr:sp macro="" textlink="">
      <xdr:nvSpPr>
        <xdr:cNvPr id="2" name="PoljeZBesedilom 1">
          <a:extLst>
            <a:ext uri="{FF2B5EF4-FFF2-40B4-BE49-F238E27FC236}">
              <a16:creationId xmlns:a16="http://schemas.microsoft.com/office/drawing/2014/main" id="{307EE9AC-B780-4ACC-ADC2-000673E7DF0D}"/>
            </a:ext>
          </a:extLst>
        </xdr:cNvPr>
        <xdr:cNvSpPr txBox="1"/>
      </xdr:nvSpPr>
      <xdr:spPr>
        <a:xfrm>
          <a:off x="4648200" y="36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Projektiva\pims\14%20projekti%20v%20delu\1230-JK-14%20Askerceva\PZI\13028_PZI%20-%20Popis%20-%20strojne%20in&#353;talacije%20-%20AC5%20-%20FAZA%20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zrskp-my.sharepoint.com/IN-CORSO/J344/ESECUTIV/DOCUM/MEC/COMPUTI/COMPUTI/Cartel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zrskp-my.sharepoint.com/G_E_O_I_T/UNIVERZA%20NA%20PRIMORSKEM/BORILNICA%20-%20Nadaljevanje%20del/PONUDBA-RACIONALIZACIJA/1_Baseggio_GOI%20dela_PONUDBA-%20RACIONALIZACIJ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zrskp-my.sharepoint.com/G_E_O_I_T/UNIVERZA%20NA%20PRIMORSKEM/BORILNICA%20-%20Nadaljevanje%20del/PONUDBA-RACIONALIZACIJA/Baseggio_elektro-1.Z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rtin/Downloads/BORILNICA%20ELEKTRO%202021-%20Multimedija%20samo%20kabl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artin/Downloads/BORILNICA%20ELEKTRO%20202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MILOS\RAZVOJ\CEJ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UVOD V PREDRAČUN"/>
      <sheetName val="DEMONTAŽNA DELA"/>
      <sheetName val="VROČEVOD"/>
      <sheetName val="VODOVOD, KANALIZACIJA, HI. OMRE"/>
      <sheetName val="OGREVANJE, HLAJENJE"/>
      <sheetName val="PREZRAČEVANJE"/>
      <sheetName val="REKAPITULACIJA VSEH DEL"/>
      <sheetName val="HPR_SD_stara verzija"/>
    </sheetNames>
    <sheetDataSet>
      <sheetData sheetId="0">
        <row r="38">
          <cell r="B38">
            <v>1.2</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ttocentral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Gradb-Obrt. dela"/>
      <sheetName val="GO-Restavratorska dela"/>
      <sheetName val="ELEKTRO-REKAPITULACIJA"/>
      <sheetName val="MOČNOSTNE"/>
      <sheetName val="SIGNALNOKOMUNIKACIJSKE"/>
      <sheetName val="T1"/>
      <sheetName val="Rekapitulacija (2)"/>
      <sheetName val="Rekapitulacija (3)"/>
      <sheetName val="Vodovod"/>
      <sheetName val="Ogrevanje"/>
      <sheetName val="Prezračevanje"/>
      <sheetName val="Priključki"/>
      <sheetName val="Dokumentacij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KTRO-REKAPITULACIJA"/>
      <sheetName val="MOČNOSTNE"/>
      <sheetName val="SIGNALNOKOMUNIKACIJSKE"/>
      <sheetName val="T1"/>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KTRO-REKAPITULACIJA"/>
      <sheetName val="MOČNOSTNE"/>
      <sheetName val="SIGNALNOKOMUNIKACIJSKE"/>
      <sheetName val="Dokumentacija"/>
    </sheetNames>
    <sheetDataSet>
      <sheetData sheetId="0" refreshError="1"/>
      <sheetData sheetId="1" refreshError="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KTRO-REKAPITULACIJA"/>
      <sheetName val="MOČNOSTNE"/>
      <sheetName val="SIGNALNOKOMUNIKACIJSKE"/>
      <sheetName val="Dokumentacija"/>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HLKL-29-34"/>
      <sheetName val="CEHLKL-6-12"/>
      <sheetName val="CEOGKL-80-60"/>
      <sheetName val="CEDGKL-60-40"/>
      <sheetName val="CENAS-3barg"/>
      <sheetName val="CENAS-6barg"/>
      <sheetName val="CEKO-6BARG"/>
      <sheetName val="CEOK-6BARG"/>
      <sheetName val="CEREK"/>
      <sheetName val="CEPAPREG"/>
      <sheetName val="CEVO"/>
      <sheetName val="CEPAPREG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topLeftCell="A10" zoomScale="130" zoomScaleNormal="130" zoomScaleSheetLayoutView="100" workbookViewId="0">
      <selection activeCell="C38" sqref="C38"/>
    </sheetView>
  </sheetViews>
  <sheetFormatPr defaultRowHeight="12.75"/>
  <cols>
    <col min="1" max="1" width="5" style="11" customWidth="1"/>
    <col min="2" max="2" width="11.7109375" style="11" customWidth="1"/>
    <col min="3" max="3" width="37.42578125" style="11" customWidth="1"/>
    <col min="4" max="4" width="7.28515625" style="11" customWidth="1"/>
    <col min="5" max="5" width="15.85546875" style="11" customWidth="1"/>
    <col min="6" max="6" width="9.140625" style="535"/>
    <col min="7" max="7" width="10.5703125" style="32" customWidth="1"/>
    <col min="8" max="8" width="9.140625" style="32"/>
    <col min="9" max="9" width="11.7109375" style="32" customWidth="1"/>
    <col min="10" max="16384" width="9.140625" style="32"/>
  </cols>
  <sheetData>
    <row r="1" spans="1:10" s="525" customFormat="1" ht="12.75" customHeight="1">
      <c r="B1" s="537" t="s">
        <v>0</v>
      </c>
      <c r="C1" s="537"/>
      <c r="D1" s="537"/>
      <c r="E1" s="537"/>
      <c r="F1" s="526"/>
    </row>
    <row r="2" spans="1:10" s="524" customFormat="1" ht="12.75" customHeight="1">
      <c r="A2" s="38"/>
      <c r="B2" s="537" t="s">
        <v>1</v>
      </c>
      <c r="C2" s="537"/>
      <c r="D2" s="537"/>
      <c r="E2" s="537"/>
      <c r="F2" s="527"/>
    </row>
    <row r="3" spans="1:10" s="524" customFormat="1" ht="12.75" customHeight="1">
      <c r="A3" s="38"/>
      <c r="B3" s="28"/>
      <c r="C3" s="28"/>
      <c r="D3" s="28"/>
      <c r="E3" s="28"/>
      <c r="F3" s="527"/>
    </row>
    <row r="4" spans="1:10" s="524" customFormat="1" ht="12.75" customHeight="1">
      <c r="A4" s="38"/>
      <c r="B4" s="28"/>
      <c r="C4" s="28"/>
      <c r="D4" s="28"/>
      <c r="E4" s="28"/>
      <c r="F4" s="527"/>
    </row>
    <row r="5" spans="1:10" ht="15.75">
      <c r="F5" s="226"/>
      <c r="G5" s="524"/>
    </row>
    <row r="6" spans="1:10" s="15" customFormat="1" ht="15.75" customHeight="1">
      <c r="A6" s="12"/>
      <c r="B6" s="538" t="s">
        <v>2</v>
      </c>
      <c r="C6" s="538"/>
      <c r="D6" s="13"/>
      <c r="E6" s="10"/>
      <c r="F6" s="227"/>
      <c r="G6" s="228"/>
      <c r="H6" s="14"/>
      <c r="I6" s="14"/>
      <c r="J6" s="14"/>
    </row>
    <row r="7" spans="1:10">
      <c r="B7" s="301"/>
      <c r="C7" s="16"/>
      <c r="D7" s="17"/>
      <c r="E7" s="9"/>
      <c r="F7" s="527"/>
      <c r="G7" s="524"/>
    </row>
    <row r="8" spans="1:10">
      <c r="B8" s="300" t="s">
        <v>3</v>
      </c>
      <c r="C8" s="300" t="s">
        <v>4</v>
      </c>
      <c r="D8" s="18"/>
      <c r="E8" s="8"/>
      <c r="F8" s="229"/>
      <c r="G8" s="230"/>
      <c r="H8" s="19"/>
      <c r="I8" s="19"/>
      <c r="J8" s="19"/>
    </row>
    <row r="9" spans="1:10">
      <c r="B9" s="17"/>
      <c r="C9" s="17"/>
      <c r="D9" s="18"/>
      <c r="E9" s="8"/>
      <c r="F9" s="229"/>
      <c r="G9" s="230"/>
      <c r="H9" s="19"/>
      <c r="I9" s="19"/>
      <c r="J9" s="19"/>
    </row>
    <row r="10" spans="1:10">
      <c r="B10" s="17" t="s">
        <v>5</v>
      </c>
      <c r="C10" s="17" t="s">
        <v>6</v>
      </c>
      <c r="D10" s="20"/>
      <c r="E10" s="7">
        <f>'A.0. rušitvena dela'!F17</f>
        <v>0</v>
      </c>
      <c r="F10" s="229"/>
      <c r="G10" s="230"/>
      <c r="H10" s="19"/>
      <c r="I10" s="19"/>
      <c r="J10" s="19"/>
    </row>
    <row r="11" spans="1:10">
      <c r="B11" s="17"/>
      <c r="C11" s="17"/>
      <c r="D11" s="17"/>
      <c r="E11" s="6"/>
      <c r="F11" s="527"/>
      <c r="G11" s="524"/>
    </row>
    <row r="12" spans="1:10" ht="15" customHeight="1">
      <c r="B12" s="536" t="s">
        <v>11</v>
      </c>
      <c r="C12" s="536"/>
      <c r="D12" s="528"/>
      <c r="E12" s="5">
        <f>SUM(E9:E10)</f>
        <v>0</v>
      </c>
      <c r="F12" s="527"/>
      <c r="G12" s="524"/>
      <c r="I12" s="529"/>
    </row>
    <row r="13" spans="1:10" ht="15">
      <c r="B13" s="300"/>
      <c r="C13" s="300"/>
      <c r="D13" s="17"/>
      <c r="E13" s="4"/>
      <c r="F13" s="527"/>
      <c r="G13" s="524"/>
    </row>
    <row r="14" spans="1:10">
      <c r="B14" s="300" t="s">
        <v>12</v>
      </c>
      <c r="C14" s="300" t="s">
        <v>13</v>
      </c>
      <c r="D14" s="17"/>
      <c r="E14" s="9"/>
      <c r="F14" s="38"/>
      <c r="G14" s="524"/>
      <c r="H14" s="19"/>
      <c r="I14" s="19"/>
      <c r="J14" s="19"/>
    </row>
    <row r="15" spans="1:10">
      <c r="B15" s="17"/>
      <c r="C15" s="17"/>
      <c r="D15" s="17"/>
      <c r="E15" s="9"/>
      <c r="F15" s="38"/>
      <c r="G15" s="524"/>
      <c r="H15" s="19"/>
      <c r="I15" s="19"/>
      <c r="J15" s="19"/>
    </row>
    <row r="16" spans="1:10">
      <c r="B16" s="17" t="s">
        <v>7</v>
      </c>
      <c r="C16" s="17" t="s">
        <v>9</v>
      </c>
      <c r="D16" s="300"/>
      <c r="E16" s="3">
        <f>'A.II. sanacijska dela'!F431</f>
        <v>0</v>
      </c>
      <c r="F16" s="38"/>
      <c r="G16" s="524"/>
    </row>
    <row r="17" spans="1:9">
      <c r="B17" s="17"/>
      <c r="C17" s="17"/>
      <c r="D17" s="17"/>
      <c r="E17" s="3"/>
      <c r="F17" s="38"/>
      <c r="G17" s="524"/>
    </row>
    <row r="18" spans="1:9" ht="15" customHeight="1">
      <c r="B18" s="536" t="s">
        <v>14</v>
      </c>
      <c r="C18" s="536"/>
      <c r="D18" s="528"/>
      <c r="E18" s="5">
        <f>SUM(E14:E17)</f>
        <v>0</v>
      </c>
      <c r="F18" s="38"/>
      <c r="G18" s="524"/>
      <c r="I18" s="529"/>
    </row>
    <row r="19" spans="1:9">
      <c r="B19" s="17"/>
      <c r="C19" s="17"/>
      <c r="D19" s="17"/>
      <c r="E19" s="3"/>
      <c r="F19" s="38"/>
      <c r="G19" s="524"/>
    </row>
    <row r="20" spans="1:9" ht="12.75" customHeight="1">
      <c r="B20" s="22" t="s">
        <v>15</v>
      </c>
      <c r="C20" s="22" t="s">
        <v>16</v>
      </c>
      <c r="D20" s="21"/>
      <c r="E20" s="2"/>
      <c r="F20" s="530"/>
      <c r="G20" s="524"/>
      <c r="I20" s="529"/>
    </row>
    <row r="21" spans="1:9" ht="12.75" customHeight="1">
      <c r="B21" s="21" t="s">
        <v>7</v>
      </c>
      <c r="C21" s="21" t="s">
        <v>187</v>
      </c>
      <c r="D21" s="21"/>
      <c r="E21" s="1">
        <f>'C.I. močnostne'!F317</f>
        <v>0</v>
      </c>
      <c r="F21" s="530"/>
      <c r="G21" s="524"/>
      <c r="I21" s="529"/>
    </row>
    <row r="22" spans="1:9" ht="12.75" customHeight="1">
      <c r="B22" s="21" t="s">
        <v>8</v>
      </c>
      <c r="C22" s="21" t="s">
        <v>188</v>
      </c>
      <c r="D22" s="21"/>
      <c r="E22" s="1">
        <f>'C.II. signalnokomunikacijske'!F205</f>
        <v>0</v>
      </c>
      <c r="F22" s="530"/>
      <c r="G22" s="524"/>
      <c r="I22" s="529"/>
    </row>
    <row r="23" spans="1:9" ht="12.75" customHeight="1">
      <c r="B23" s="17"/>
      <c r="C23" s="17"/>
      <c r="D23" s="17"/>
      <c r="E23" s="3"/>
      <c r="F23" s="530"/>
      <c r="G23" s="524"/>
      <c r="I23" s="529"/>
    </row>
    <row r="24" spans="1:9" ht="15">
      <c r="B24" s="536" t="s">
        <v>767</v>
      </c>
      <c r="C24" s="536"/>
      <c r="D24" s="528"/>
      <c r="E24" s="5">
        <f>SUM(E21:E23)</f>
        <v>0</v>
      </c>
      <c r="F24" s="38"/>
      <c r="G24" s="524"/>
    </row>
    <row r="25" spans="1:9">
      <c r="B25" s="17"/>
      <c r="C25" s="17"/>
      <c r="D25" s="17"/>
      <c r="E25" s="3"/>
      <c r="F25" s="38"/>
      <c r="G25" s="524"/>
      <c r="I25" s="529"/>
    </row>
    <row r="26" spans="1:9" s="533" customFormat="1">
      <c r="A26" s="531"/>
      <c r="B26" s="23" t="s">
        <v>17</v>
      </c>
      <c r="C26" s="23" t="s">
        <v>18</v>
      </c>
      <c r="D26" s="24"/>
      <c r="E26" s="237"/>
      <c r="F26" s="530"/>
      <c r="G26" s="532"/>
    </row>
    <row r="27" spans="1:9" s="533" customFormat="1">
      <c r="A27" s="531"/>
      <c r="B27" s="25" t="s">
        <v>7</v>
      </c>
      <c r="C27" s="222" t="s">
        <v>766</v>
      </c>
      <c r="D27" s="26"/>
      <c r="E27" s="238">
        <f>'D.I. vodovod'!F169</f>
        <v>0</v>
      </c>
      <c r="F27" s="530"/>
      <c r="G27" s="532"/>
    </row>
    <row r="28" spans="1:9" s="533" customFormat="1">
      <c r="A28" s="531"/>
      <c r="B28" s="220" t="s">
        <v>8</v>
      </c>
      <c r="C28" s="222" t="s">
        <v>603</v>
      </c>
      <c r="D28" s="27"/>
      <c r="E28" s="238">
        <f>'D.II. ogrevanje in hlajenje'!F132</f>
        <v>0</v>
      </c>
      <c r="F28" s="530"/>
      <c r="G28" s="532"/>
    </row>
    <row r="29" spans="1:9" ht="15" customHeight="1">
      <c r="B29" s="221" t="s">
        <v>10</v>
      </c>
      <c r="C29" s="222" t="s">
        <v>653</v>
      </c>
      <c r="D29" s="27"/>
      <c r="E29" s="238">
        <f>'D.III. prezračevanje'!F199</f>
        <v>0</v>
      </c>
      <c r="F29" s="38"/>
      <c r="G29" s="524"/>
    </row>
    <row r="30" spans="1:9">
      <c r="B30" s="223"/>
      <c r="C30" s="222"/>
      <c r="D30" s="27"/>
      <c r="E30" s="238"/>
      <c r="F30" s="38"/>
      <c r="G30" s="524"/>
      <c r="I30" s="529"/>
    </row>
    <row r="31" spans="1:9" ht="15" customHeight="1">
      <c r="B31" s="539" t="s">
        <v>768</v>
      </c>
      <c r="C31" s="540"/>
      <c r="D31" s="528"/>
      <c r="E31" s="5">
        <f>SUM(E27:E30)</f>
        <v>0</v>
      </c>
      <c r="F31" s="527"/>
      <c r="G31" s="524"/>
    </row>
    <row r="32" spans="1:9">
      <c r="B32" s="534"/>
      <c r="C32" s="534"/>
      <c r="D32" s="17"/>
      <c r="E32" s="239"/>
    </row>
    <row r="33" spans="2:6" ht="12.75" customHeight="1">
      <c r="B33" s="536" t="s">
        <v>822</v>
      </c>
      <c r="C33" s="536"/>
      <c r="D33" s="528"/>
      <c r="E33" s="5">
        <f>(E12+E18+E24+E31)*0.1</f>
        <v>0</v>
      </c>
    </row>
    <row r="34" spans="2:6" ht="15">
      <c r="B34" s="28"/>
      <c r="C34" s="28"/>
      <c r="D34" s="38"/>
      <c r="E34" s="240"/>
      <c r="F34" s="527"/>
    </row>
    <row r="35" spans="2:6" ht="15">
      <c r="B35" s="299" t="s">
        <v>19</v>
      </c>
      <c r="C35" s="299" t="s">
        <v>814</v>
      </c>
      <c r="D35" s="528"/>
      <c r="E35" s="5">
        <f>OSTALO!F12</f>
        <v>0</v>
      </c>
    </row>
    <row r="36" spans="2:6">
      <c r="B36" s="38"/>
      <c r="C36" s="38"/>
      <c r="D36" s="38"/>
      <c r="E36" s="241"/>
    </row>
    <row r="37" spans="2:6" ht="15.75">
      <c r="B37" s="224" t="s">
        <v>19</v>
      </c>
      <c r="C37" s="225" t="s">
        <v>823</v>
      </c>
      <c r="D37" s="225"/>
      <c r="E37" s="245">
        <f>(E31+E24+E18+E12+E33+E35)</f>
        <v>0</v>
      </c>
    </row>
  </sheetData>
  <sheetProtection selectLockedCells="1"/>
  <mergeCells count="8">
    <mergeCell ref="B33:C33"/>
    <mergeCell ref="B1:E1"/>
    <mergeCell ref="B2:E2"/>
    <mergeCell ref="B6:C6"/>
    <mergeCell ref="B12:C12"/>
    <mergeCell ref="B18:C18"/>
    <mergeCell ref="B31:C31"/>
    <mergeCell ref="B24:C24"/>
  </mergeCells>
  <pageMargins left="0.98425196850393704" right="0.74803149606299213" top="1.3779527559055118" bottom="0.78740157480314965" header="0.51181102362204722" footer="0.5118110236220472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topLeftCell="A7" zoomScale="120" zoomScaleNormal="120" zoomScaleSheetLayoutView="100" workbookViewId="0">
      <selection activeCell="A6" sqref="A6:F7"/>
    </sheetView>
  </sheetViews>
  <sheetFormatPr defaultColWidth="9" defaultRowHeight="12.75"/>
  <cols>
    <col min="1" max="1" width="5.85546875" style="342" customWidth="1"/>
    <col min="2" max="2" width="36.7109375" style="343" customWidth="1"/>
    <col min="5" max="5" width="11" customWidth="1"/>
    <col min="6" max="6" width="10.85546875" customWidth="1"/>
  </cols>
  <sheetData>
    <row r="1" spans="1:7" ht="19.5" customHeight="1">
      <c r="A1" s="337" t="s">
        <v>378</v>
      </c>
      <c r="B1" s="541" t="s">
        <v>6</v>
      </c>
      <c r="C1" s="541"/>
      <c r="D1" s="541"/>
      <c r="E1" s="541"/>
      <c r="F1" s="40"/>
    </row>
    <row r="2" spans="1:7" ht="15">
      <c r="A2" s="338"/>
      <c r="B2" s="29"/>
      <c r="C2" s="30"/>
      <c r="D2" s="31"/>
      <c r="E2" s="31"/>
      <c r="F2" s="31"/>
    </row>
    <row r="3" spans="1:7" ht="233.25" customHeight="1">
      <c r="A3" s="542" t="s">
        <v>20</v>
      </c>
      <c r="B3" s="542"/>
      <c r="C3" s="542"/>
      <c r="D3" s="542"/>
      <c r="E3" s="542"/>
      <c r="F3" s="542"/>
      <c r="G3" s="32"/>
    </row>
    <row r="4" spans="1:7" ht="297" customHeight="1">
      <c r="A4" s="542" t="s">
        <v>21</v>
      </c>
      <c r="B4" s="542"/>
      <c r="C4" s="542"/>
      <c r="D4" s="542"/>
      <c r="E4" s="542"/>
      <c r="F4" s="542"/>
      <c r="G4" s="32"/>
    </row>
    <row r="5" spans="1:7" ht="14.25" customHeight="1" thickBot="1">
      <c r="A5" s="339"/>
      <c r="B5" s="298"/>
      <c r="C5" s="33"/>
      <c r="D5" s="34"/>
      <c r="E5" s="34"/>
      <c r="F5" s="34"/>
      <c r="G5" s="32"/>
    </row>
    <row r="6" spans="1:7" s="308" customFormat="1" ht="14.25" thickTop="1" thickBot="1">
      <c r="A6" s="340" t="s">
        <v>769</v>
      </c>
      <c r="B6" s="341" t="s">
        <v>770</v>
      </c>
      <c r="C6" s="304" t="s">
        <v>771</v>
      </c>
      <c r="D6" s="305" t="s">
        <v>772</v>
      </c>
      <c r="E6" s="306" t="s">
        <v>773</v>
      </c>
      <c r="F6" s="307" t="s">
        <v>774</v>
      </c>
    </row>
    <row r="7" spans="1:7" ht="13.5" thickTop="1">
      <c r="A7" s="339"/>
      <c r="B7" s="298"/>
      <c r="C7" s="33"/>
      <c r="D7" s="34"/>
      <c r="E7" s="34"/>
      <c r="F7" s="34"/>
      <c r="G7" s="32"/>
    </row>
    <row r="8" spans="1:7" ht="25.5">
      <c r="A8" s="339">
        <v>1</v>
      </c>
      <c r="B8" s="298" t="s">
        <v>22</v>
      </c>
      <c r="C8" s="344" t="s">
        <v>23</v>
      </c>
      <c r="D8" s="316">
        <v>1</v>
      </c>
      <c r="E8" s="315"/>
      <c r="F8" s="317">
        <f>ROUND(ROUND(E8,2)*D8,2)</f>
        <v>0</v>
      </c>
      <c r="G8" s="32"/>
    </row>
    <row r="9" spans="1:7">
      <c r="A9" s="339"/>
      <c r="B9" s="298"/>
      <c r="C9" s="344"/>
      <c r="D9" s="345"/>
      <c r="E9" s="345"/>
      <c r="F9" s="346"/>
      <c r="G9" s="32"/>
    </row>
    <row r="10" spans="1:7">
      <c r="A10" s="339"/>
      <c r="B10" s="298"/>
      <c r="C10" s="344"/>
      <c r="D10" s="345"/>
      <c r="E10" s="345"/>
      <c r="F10" s="346"/>
      <c r="G10" s="32"/>
    </row>
    <row r="11" spans="1:7" ht="38.25">
      <c r="A11" s="339">
        <v>2</v>
      </c>
      <c r="B11" s="298" t="s">
        <v>24</v>
      </c>
      <c r="C11" s="344" t="s">
        <v>25</v>
      </c>
      <c r="D11" s="316">
        <v>827.75</v>
      </c>
      <c r="E11" s="315"/>
      <c r="F11" s="317">
        <f>ROUND(ROUND(E11,2)*D11,2)</f>
        <v>0</v>
      </c>
      <c r="G11" s="32"/>
    </row>
    <row r="12" spans="1:7">
      <c r="A12" s="339"/>
      <c r="B12" s="298"/>
      <c r="C12" s="344"/>
      <c r="D12" s="345"/>
      <c r="E12" s="345"/>
      <c r="F12" s="346"/>
      <c r="G12" s="32"/>
    </row>
    <row r="13" spans="1:7" ht="25.5">
      <c r="A13" s="339">
        <v>3</v>
      </c>
      <c r="B13" s="298" t="s">
        <v>26</v>
      </c>
      <c r="C13" s="344" t="s">
        <v>27</v>
      </c>
      <c r="D13" s="316">
        <v>30</v>
      </c>
      <c r="E13" s="315"/>
      <c r="F13" s="317">
        <f>ROUND(ROUND(E13,2)*D13,2)</f>
        <v>0</v>
      </c>
      <c r="G13" s="32"/>
    </row>
    <row r="14" spans="1:7">
      <c r="A14" s="339"/>
      <c r="B14" s="298"/>
      <c r="C14" s="344"/>
      <c r="D14" s="345"/>
      <c r="E14" s="345"/>
      <c r="F14" s="346"/>
      <c r="G14" s="32"/>
    </row>
    <row r="15" spans="1:7" ht="25.5">
      <c r="A15" s="339">
        <v>4</v>
      </c>
      <c r="B15" s="298" t="s">
        <v>28</v>
      </c>
      <c r="C15" s="344" t="s">
        <v>27</v>
      </c>
      <c r="D15" s="316">
        <f>D13</f>
        <v>30</v>
      </c>
      <c r="E15" s="315"/>
      <c r="F15" s="317">
        <f>ROUND(ROUND(E15,2)*D15,2)</f>
        <v>0</v>
      </c>
      <c r="G15" s="32"/>
    </row>
    <row r="16" spans="1:7" ht="13.5" thickBot="1">
      <c r="A16" s="339"/>
      <c r="B16" s="298"/>
      <c r="C16" s="33"/>
      <c r="D16" s="34"/>
      <c r="E16" s="34"/>
      <c r="F16" s="242"/>
      <c r="G16" s="32"/>
    </row>
    <row r="17" spans="1:7" ht="14.25" thickTop="1" thickBot="1">
      <c r="A17" s="309"/>
      <c r="B17" s="310" t="s">
        <v>763</v>
      </c>
      <c r="C17" s="311"/>
      <c r="D17" s="312"/>
      <c r="E17" s="313"/>
      <c r="F17" s="312">
        <f>SUM(F8:F15)</f>
        <v>0</v>
      </c>
      <c r="G17" s="32"/>
    </row>
    <row r="18" spans="1:7" ht="13.5" thickTop="1"/>
  </sheetData>
  <sheetProtection selectLockedCells="1"/>
  <mergeCells count="3">
    <mergeCell ref="B1:E1"/>
    <mergeCell ref="A3:F3"/>
    <mergeCell ref="A4:F4"/>
  </mergeCells>
  <pageMargins left="0.98425196850393704" right="0.78740157480314965" top="0.74803149606299213" bottom="0.74803149606299213" header="0.51181102362204722" footer="0.51181102362204722"/>
  <pageSetup paperSize="9" firstPageNumber="0" orientation="portrait" horizontalDpi="300" verticalDpi="300" r:id="rId1"/>
  <headerFooter alignWithMargins="0">
    <oddFooter>&amp;Lpopis del&amp;C&amp;P/&amp;N&amp;R&amp;A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32"/>
  <sheetViews>
    <sheetView zoomScale="120" zoomScaleNormal="120" zoomScaleSheetLayoutView="100" workbookViewId="0">
      <selection activeCell="E62" sqref="E62"/>
    </sheetView>
  </sheetViews>
  <sheetFormatPr defaultColWidth="8.85546875" defaultRowHeight="12.75"/>
  <cols>
    <col min="1" max="1" width="6.7109375" style="321" customWidth="1"/>
    <col min="2" max="2" width="40.42578125" style="292" customWidth="1"/>
    <col min="3" max="3" width="5.5703125" style="282" customWidth="1"/>
    <col min="4" max="4" width="11.85546875" style="293" customWidth="1"/>
    <col min="5" max="5" width="11" style="293" customWidth="1"/>
    <col min="6" max="6" width="9" style="294" customWidth="1"/>
    <col min="7" max="16384" width="8.85546875" style="281"/>
  </cols>
  <sheetData>
    <row r="1" spans="1:8" s="273" customFormat="1" ht="18">
      <c r="A1" s="318" t="s">
        <v>379</v>
      </c>
      <c r="B1" s="270" t="s">
        <v>9</v>
      </c>
      <c r="C1" s="269"/>
      <c r="D1" s="271"/>
      <c r="E1" s="271"/>
      <c r="F1" s="271"/>
      <c r="G1" s="272"/>
      <c r="H1" s="272"/>
    </row>
    <row r="2" spans="1:8" s="273" customFormat="1">
      <c r="A2" s="319"/>
      <c r="B2" s="274"/>
      <c r="C2" s="272"/>
      <c r="D2" s="275"/>
      <c r="E2" s="275"/>
      <c r="F2" s="275"/>
      <c r="G2" s="272"/>
      <c r="H2" s="272"/>
    </row>
    <row r="3" spans="1:8" s="273" customFormat="1" ht="13.5" thickBot="1">
      <c r="A3" s="320"/>
      <c r="B3" s="276"/>
      <c r="C3" s="277"/>
      <c r="D3" s="278"/>
      <c r="E3" s="278"/>
      <c r="F3" s="275"/>
      <c r="G3" s="272"/>
      <c r="H3" s="272"/>
    </row>
    <row r="4" spans="1:8" s="308" customFormat="1" ht="14.25" thickTop="1" thickBot="1">
      <c r="A4" s="302" t="s">
        <v>769</v>
      </c>
      <c r="B4" s="303" t="s">
        <v>770</v>
      </c>
      <c r="C4" s="304" t="s">
        <v>771</v>
      </c>
      <c r="D4" s="305" t="s">
        <v>772</v>
      </c>
      <c r="E4" s="306" t="s">
        <v>773</v>
      </c>
      <c r="F4" s="307" t="s">
        <v>774</v>
      </c>
    </row>
    <row r="5" spans="1:8" ht="13.5" thickTop="1">
      <c r="A5" s="320"/>
      <c r="B5" s="276"/>
      <c r="C5" s="277"/>
      <c r="D5" s="278"/>
      <c r="E5" s="278"/>
      <c r="F5" s="280"/>
      <c r="G5" s="279"/>
      <c r="H5" s="279"/>
    </row>
    <row r="6" spans="1:8">
      <c r="A6" s="320"/>
      <c r="B6" s="276" t="s">
        <v>29</v>
      </c>
      <c r="C6" s="277"/>
      <c r="D6" s="278"/>
      <c r="E6" s="278"/>
      <c r="F6" s="280"/>
      <c r="G6" s="279"/>
      <c r="H6" s="279"/>
    </row>
    <row r="7" spans="1:8" ht="63.75">
      <c r="A7" s="321">
        <v>1</v>
      </c>
      <c r="B7" s="276" t="s">
        <v>821</v>
      </c>
      <c r="C7" s="282" t="s">
        <v>30</v>
      </c>
      <c r="D7" s="316">
        <v>6.5</v>
      </c>
      <c r="E7" s="315"/>
      <c r="F7" s="317">
        <f>ROUND(ROUND(E7,2)*D7,2)</f>
        <v>0</v>
      </c>
      <c r="G7" s="279"/>
      <c r="H7" s="279"/>
    </row>
    <row r="8" spans="1:8">
      <c r="A8" s="320"/>
      <c r="B8" s="276"/>
      <c r="C8" s="277"/>
      <c r="D8" s="278"/>
      <c r="E8" s="278"/>
      <c r="F8" s="296"/>
      <c r="G8" s="279"/>
      <c r="H8" s="279"/>
    </row>
    <row r="9" spans="1:8" s="284" customFormat="1" ht="25.5">
      <c r="A9" s="321">
        <v>2</v>
      </c>
      <c r="B9" s="276" t="s">
        <v>31</v>
      </c>
      <c r="C9" s="282" t="s">
        <v>32</v>
      </c>
      <c r="D9" s="316">
        <v>2</v>
      </c>
      <c r="E9" s="315"/>
      <c r="F9" s="317">
        <f>ROUND(ROUND(E9,2)*D9,2)</f>
        <v>0</v>
      </c>
    </row>
    <row r="10" spans="1:8">
      <c r="B10" s="276"/>
      <c r="D10" s="285"/>
      <c r="E10" s="283"/>
      <c r="F10" s="295"/>
      <c r="G10" s="279"/>
      <c r="H10" s="279"/>
    </row>
    <row r="11" spans="1:8" ht="51">
      <c r="A11" s="321">
        <v>3</v>
      </c>
      <c r="B11" s="276" t="s">
        <v>33</v>
      </c>
      <c r="C11" s="282" t="s">
        <v>32</v>
      </c>
      <c r="D11" s="316">
        <v>3</v>
      </c>
      <c r="E11" s="315"/>
      <c r="F11" s="317">
        <f>ROUND(ROUND(E11,2)*D11,2)</f>
        <v>0</v>
      </c>
      <c r="G11" s="279"/>
      <c r="H11" s="279"/>
    </row>
    <row r="12" spans="1:8">
      <c r="B12" s="276"/>
      <c r="D12" s="285"/>
      <c r="E12" s="283"/>
      <c r="F12" s="295"/>
      <c r="G12" s="279"/>
      <c r="H12" s="279"/>
    </row>
    <row r="13" spans="1:8" ht="25.5">
      <c r="A13" s="321">
        <v>4</v>
      </c>
      <c r="B13" s="286" t="s">
        <v>34</v>
      </c>
      <c r="C13" s="282" t="s">
        <v>23</v>
      </c>
      <c r="D13" s="316">
        <v>1</v>
      </c>
      <c r="E13" s="315"/>
      <c r="F13" s="317">
        <f>ROUND(ROUND(E13,2)*D13,2)</f>
        <v>0</v>
      </c>
      <c r="G13" s="279"/>
      <c r="H13" s="279"/>
    </row>
    <row r="14" spans="1:8">
      <c r="B14" s="276"/>
      <c r="D14" s="285"/>
      <c r="E14" s="283"/>
      <c r="F14" s="295"/>
      <c r="G14" s="279"/>
      <c r="H14" s="279"/>
    </row>
    <row r="15" spans="1:8" ht="51">
      <c r="A15" s="321">
        <v>5</v>
      </c>
      <c r="B15" s="286" t="s">
        <v>35</v>
      </c>
      <c r="C15" s="282" t="s">
        <v>23</v>
      </c>
      <c r="D15" s="316">
        <v>1</v>
      </c>
      <c r="E15" s="315"/>
      <c r="F15" s="317">
        <f>ROUND(ROUND(E15,2)*D15,2)</f>
        <v>0</v>
      </c>
      <c r="G15" s="279"/>
      <c r="H15" s="279"/>
    </row>
    <row r="16" spans="1:8">
      <c r="B16" s="276"/>
      <c r="D16" s="285"/>
      <c r="E16" s="283"/>
      <c r="F16" s="295"/>
      <c r="G16" s="279"/>
      <c r="H16" s="279"/>
    </row>
    <row r="17" spans="1:6" ht="38.25">
      <c r="A17" s="321">
        <v>6</v>
      </c>
      <c r="B17" s="286" t="s">
        <v>36</v>
      </c>
      <c r="C17" s="282" t="s">
        <v>30</v>
      </c>
      <c r="D17" s="316">
        <v>7</v>
      </c>
      <c r="E17" s="315"/>
      <c r="F17" s="317">
        <f>ROUND(ROUND(E17,2)*D17,2)</f>
        <v>0</v>
      </c>
    </row>
    <row r="18" spans="1:6">
      <c r="A18" s="320"/>
      <c r="B18" s="276"/>
      <c r="C18" s="277"/>
      <c r="D18" s="287"/>
      <c r="E18" s="283"/>
      <c r="F18" s="295"/>
    </row>
    <row r="19" spans="1:6" ht="51">
      <c r="A19" s="321">
        <v>7</v>
      </c>
      <c r="B19" s="286" t="s">
        <v>37</v>
      </c>
      <c r="C19" s="282" t="s">
        <v>25</v>
      </c>
      <c r="D19" s="316">
        <v>4</v>
      </c>
      <c r="E19" s="315"/>
      <c r="F19" s="317">
        <f>ROUND(ROUND(E19,2)*D19,2)</f>
        <v>0</v>
      </c>
    </row>
    <row r="20" spans="1:6">
      <c r="A20" s="320"/>
      <c r="B20" s="276"/>
      <c r="C20" s="277"/>
      <c r="D20" s="287"/>
      <c r="E20" s="283"/>
      <c r="F20" s="295"/>
    </row>
    <row r="21" spans="1:6" s="284" customFormat="1" ht="51">
      <c r="A21" s="320">
        <v>8</v>
      </c>
      <c r="B21" s="276" t="s">
        <v>38</v>
      </c>
      <c r="C21" s="277" t="s">
        <v>25</v>
      </c>
      <c r="D21" s="316">
        <v>24</v>
      </c>
      <c r="E21" s="315"/>
      <c r="F21" s="317">
        <f>ROUND(ROUND(E21,2)*D21,2)</f>
        <v>0</v>
      </c>
    </row>
    <row r="22" spans="1:6" s="284" customFormat="1">
      <c r="A22" s="320"/>
      <c r="B22" s="276"/>
      <c r="C22" s="277"/>
      <c r="D22" s="287"/>
      <c r="E22" s="283"/>
      <c r="F22" s="244"/>
    </row>
    <row r="23" spans="1:6" s="284" customFormat="1">
      <c r="A23" s="320"/>
      <c r="B23" s="276"/>
      <c r="C23" s="277"/>
      <c r="D23" s="287"/>
      <c r="E23" s="283"/>
      <c r="F23" s="295"/>
    </row>
    <row r="24" spans="1:6" s="284" customFormat="1" ht="38.25">
      <c r="A24" s="320">
        <v>9</v>
      </c>
      <c r="B24" s="276" t="s">
        <v>39</v>
      </c>
      <c r="C24" s="277" t="s">
        <v>25</v>
      </c>
      <c r="D24" s="316">
        <v>177</v>
      </c>
      <c r="E24" s="315"/>
      <c r="F24" s="317">
        <f>ROUND(ROUND(E24,2)*D24,2)</f>
        <v>0</v>
      </c>
    </row>
    <row r="25" spans="1:6" s="284" customFormat="1">
      <c r="A25" s="320"/>
      <c r="B25" s="276"/>
      <c r="C25" s="277"/>
      <c r="D25" s="287"/>
      <c r="E25" s="283"/>
      <c r="F25" s="243"/>
    </row>
    <row r="26" spans="1:6" s="284" customFormat="1" ht="25.5">
      <c r="A26" s="320">
        <v>10</v>
      </c>
      <c r="B26" s="276" t="s">
        <v>40</v>
      </c>
      <c r="C26" s="277" t="s">
        <v>30</v>
      </c>
      <c r="D26" s="316">
        <v>65</v>
      </c>
      <c r="E26" s="315"/>
      <c r="F26" s="317">
        <f>ROUND(ROUND(E26,2)*D26,2)</f>
        <v>0</v>
      </c>
    </row>
    <row r="27" spans="1:6" s="284" customFormat="1">
      <c r="A27" s="320"/>
      <c r="B27" s="276"/>
      <c r="C27" s="277"/>
      <c r="D27" s="287"/>
      <c r="E27" s="283"/>
      <c r="F27" s="244"/>
    </row>
    <row r="28" spans="1:6" s="284" customFormat="1" ht="25.5">
      <c r="A28" s="320"/>
      <c r="B28" s="276" t="s">
        <v>41</v>
      </c>
      <c r="C28" s="277"/>
      <c r="D28" s="287"/>
      <c r="E28" s="283"/>
      <c r="F28" s="243"/>
    </row>
    <row r="29" spans="1:6" s="284" customFormat="1" ht="102">
      <c r="A29" s="320">
        <v>11</v>
      </c>
      <c r="B29" s="276" t="s">
        <v>42</v>
      </c>
      <c r="C29" s="277" t="s">
        <v>25</v>
      </c>
      <c r="D29" s="316">
        <v>72.349999999999994</v>
      </c>
      <c r="E29" s="315"/>
      <c r="F29" s="317">
        <f>ROUND(ROUND(E29,2)*D29,2)</f>
        <v>0</v>
      </c>
    </row>
    <row r="30" spans="1:6" s="284" customFormat="1">
      <c r="A30" s="320"/>
      <c r="B30" s="276"/>
      <c r="C30" s="277"/>
      <c r="D30" s="287"/>
      <c r="E30" s="283"/>
      <c r="F30" s="244"/>
    </row>
    <row r="31" spans="1:6" s="284" customFormat="1" ht="51">
      <c r="A31" s="320">
        <v>12</v>
      </c>
      <c r="B31" s="276" t="s">
        <v>43</v>
      </c>
      <c r="C31" s="277" t="s">
        <v>23</v>
      </c>
      <c r="D31" s="316">
        <v>1</v>
      </c>
      <c r="E31" s="315"/>
      <c r="F31" s="317">
        <f>ROUND(ROUND(E31,2)*D31,2)</f>
        <v>0</v>
      </c>
    </row>
    <row r="32" spans="1:6" s="284" customFormat="1">
      <c r="A32" s="320"/>
      <c r="B32" s="276"/>
      <c r="C32" s="277"/>
      <c r="D32" s="287"/>
      <c r="E32" s="283"/>
      <c r="F32" s="244"/>
    </row>
    <row r="33" spans="1:6" s="284" customFormat="1" ht="63.75">
      <c r="A33" s="320">
        <v>13</v>
      </c>
      <c r="B33" s="276" t="s">
        <v>44</v>
      </c>
      <c r="C33" s="277" t="s">
        <v>23</v>
      </c>
      <c r="D33" s="316">
        <v>1</v>
      </c>
      <c r="E33" s="315"/>
      <c r="F33" s="317">
        <f>ROUND(ROUND(E33,2)*D33,2)</f>
        <v>0</v>
      </c>
    </row>
    <row r="34" spans="1:6" s="284" customFormat="1">
      <c r="A34" s="320"/>
      <c r="B34" s="276"/>
      <c r="C34" s="277"/>
      <c r="D34" s="287"/>
      <c r="E34" s="283"/>
      <c r="F34" s="243"/>
    </row>
    <row r="35" spans="1:6" s="284" customFormat="1" ht="25.5">
      <c r="A35" s="320">
        <v>14</v>
      </c>
      <c r="B35" s="276" t="s">
        <v>45</v>
      </c>
      <c r="C35" s="277" t="s">
        <v>25</v>
      </c>
      <c r="D35" s="316">
        <v>13.5</v>
      </c>
      <c r="E35" s="315"/>
      <c r="F35" s="317">
        <f>ROUND(ROUND(E35,2)*D35,2)</f>
        <v>0</v>
      </c>
    </row>
    <row r="36" spans="1:6" s="284" customFormat="1">
      <c r="A36" s="320"/>
      <c r="B36" s="276"/>
      <c r="C36" s="277"/>
      <c r="D36" s="287"/>
      <c r="E36" s="283"/>
      <c r="F36" s="244"/>
    </row>
    <row r="37" spans="1:6" s="284" customFormat="1">
      <c r="A37" s="320"/>
      <c r="B37" s="276"/>
      <c r="C37" s="277"/>
      <c r="D37" s="287"/>
      <c r="E37" s="283"/>
      <c r="F37" s="243"/>
    </row>
    <row r="38" spans="1:6" s="284" customFormat="1" ht="76.5">
      <c r="A38" s="320">
        <v>13</v>
      </c>
      <c r="B38" s="276" t="s">
        <v>46</v>
      </c>
      <c r="C38" s="277" t="s">
        <v>25</v>
      </c>
      <c r="D38" s="316">
        <v>86</v>
      </c>
      <c r="E38" s="315"/>
      <c r="F38" s="317">
        <f>ROUND(ROUND(E38,2)*D38,2)</f>
        <v>0</v>
      </c>
    </row>
    <row r="39" spans="1:6" s="284" customFormat="1">
      <c r="A39" s="320"/>
      <c r="B39" s="276"/>
      <c r="C39" s="277"/>
      <c r="D39" s="287"/>
      <c r="E39" s="283"/>
      <c r="F39" s="243"/>
    </row>
    <row r="40" spans="1:6" s="284" customFormat="1" ht="76.5">
      <c r="A40" s="320">
        <v>14</v>
      </c>
      <c r="B40" s="276" t="s">
        <v>47</v>
      </c>
      <c r="C40" s="277" t="s">
        <v>23</v>
      </c>
      <c r="D40" s="316">
        <v>1</v>
      </c>
      <c r="E40" s="315"/>
      <c r="F40" s="317">
        <f>ROUND(ROUND(E40,2)*D40,2)</f>
        <v>0</v>
      </c>
    </row>
    <row r="41" spans="1:6" s="284" customFormat="1">
      <c r="A41" s="320"/>
      <c r="B41" s="276"/>
      <c r="C41" s="277"/>
      <c r="D41" s="287"/>
      <c r="E41" s="283"/>
      <c r="F41" s="243"/>
    </row>
    <row r="42" spans="1:6" s="284" customFormat="1" ht="38.25">
      <c r="A42" s="320">
        <v>15</v>
      </c>
      <c r="B42" s="276" t="s">
        <v>48</v>
      </c>
      <c r="C42" s="277" t="s">
        <v>30</v>
      </c>
      <c r="D42" s="316">
        <v>1.8</v>
      </c>
      <c r="E42" s="315"/>
      <c r="F42" s="317">
        <f>ROUND(ROUND(E42,2)*D42,2)</f>
        <v>0</v>
      </c>
    </row>
    <row r="43" spans="1:6" s="284" customFormat="1">
      <c r="A43" s="320"/>
      <c r="B43" s="276"/>
      <c r="C43" s="277"/>
      <c r="D43" s="287"/>
      <c r="E43" s="283"/>
      <c r="F43" s="244"/>
    </row>
    <row r="44" spans="1:6" s="284" customFormat="1">
      <c r="A44" s="320"/>
      <c r="B44" s="276"/>
      <c r="C44" s="277"/>
      <c r="D44" s="287"/>
      <c r="E44" s="283"/>
      <c r="F44" s="243"/>
    </row>
    <row r="45" spans="1:6" s="284" customFormat="1" ht="38.25">
      <c r="A45" s="320">
        <v>16</v>
      </c>
      <c r="B45" s="276" t="s">
        <v>49</v>
      </c>
      <c r="C45" s="277" t="s">
        <v>32</v>
      </c>
      <c r="D45" s="316">
        <v>1</v>
      </c>
      <c r="E45" s="315"/>
      <c r="F45" s="317">
        <f>ROUND(ROUND(E45,2)*D45,2)</f>
        <v>0</v>
      </c>
    </row>
    <row r="46" spans="1:6" s="284" customFormat="1">
      <c r="A46" s="320"/>
      <c r="B46" s="276"/>
      <c r="C46" s="277"/>
      <c r="D46" s="287"/>
      <c r="E46" s="283"/>
      <c r="F46" s="243"/>
    </row>
    <row r="47" spans="1:6" s="284" customFormat="1" ht="38.25">
      <c r="A47" s="320">
        <v>17</v>
      </c>
      <c r="B47" s="276" t="s">
        <v>50</v>
      </c>
      <c r="C47" s="277" t="s">
        <v>23</v>
      </c>
      <c r="D47" s="316">
        <v>1</v>
      </c>
      <c r="E47" s="315"/>
      <c r="F47" s="317">
        <f>ROUND(ROUND(E47,2)*D47,2)</f>
        <v>0</v>
      </c>
    </row>
    <row r="48" spans="1:6" s="284" customFormat="1">
      <c r="A48" s="320"/>
      <c r="B48" s="276"/>
      <c r="C48" s="277"/>
      <c r="D48" s="287"/>
      <c r="E48" s="283"/>
      <c r="F48" s="243"/>
    </row>
    <row r="49" spans="1:6" s="284" customFormat="1" ht="38.25">
      <c r="A49" s="320">
        <v>18</v>
      </c>
      <c r="B49" s="276" t="s">
        <v>51</v>
      </c>
      <c r="C49" s="277" t="s">
        <v>32</v>
      </c>
      <c r="D49" s="316">
        <v>1</v>
      </c>
      <c r="E49" s="315"/>
      <c r="F49" s="317">
        <f>ROUND(ROUND(E49,2)*D49,2)</f>
        <v>0</v>
      </c>
    </row>
    <row r="50" spans="1:6" s="284" customFormat="1">
      <c r="A50" s="320"/>
      <c r="B50" s="276"/>
      <c r="C50" s="277"/>
      <c r="D50" s="287"/>
      <c r="E50" s="283"/>
      <c r="F50" s="243"/>
    </row>
    <row r="51" spans="1:6" s="284" customFormat="1" ht="38.25">
      <c r="A51" s="320">
        <v>19</v>
      </c>
      <c r="B51" s="276" t="s">
        <v>52</v>
      </c>
      <c r="C51" s="277" t="s">
        <v>32</v>
      </c>
      <c r="D51" s="316">
        <v>1</v>
      </c>
      <c r="E51" s="315"/>
      <c r="F51" s="317">
        <f>ROUND(ROUND(E51,2)*D51,2)</f>
        <v>0</v>
      </c>
    </row>
    <row r="52" spans="1:6" s="284" customFormat="1">
      <c r="A52" s="320"/>
      <c r="B52" s="276"/>
      <c r="C52" s="277"/>
      <c r="D52" s="287"/>
      <c r="E52" s="283"/>
      <c r="F52" s="244"/>
    </row>
    <row r="53" spans="1:6" s="284" customFormat="1" ht="38.25">
      <c r="A53" s="320">
        <v>20</v>
      </c>
      <c r="B53" s="276" t="s">
        <v>53</v>
      </c>
      <c r="C53" s="277" t="s">
        <v>32</v>
      </c>
      <c r="D53" s="316">
        <v>1</v>
      </c>
      <c r="E53" s="315"/>
      <c r="F53" s="317">
        <f>ROUND(ROUND(E53,2)*D53,2)</f>
        <v>0</v>
      </c>
    </row>
    <row r="54" spans="1:6" s="284" customFormat="1">
      <c r="A54" s="320"/>
      <c r="B54" s="276"/>
      <c r="C54" s="277"/>
      <c r="D54" s="287"/>
      <c r="E54" s="283"/>
      <c r="F54" s="243"/>
    </row>
    <row r="55" spans="1:6" s="284" customFormat="1" ht="38.25">
      <c r="A55" s="320">
        <v>21</v>
      </c>
      <c r="B55" s="276" t="s">
        <v>54</v>
      </c>
      <c r="C55" s="277" t="s">
        <v>32</v>
      </c>
      <c r="D55" s="316">
        <v>2</v>
      </c>
      <c r="E55" s="315"/>
      <c r="F55" s="317">
        <f>ROUND(ROUND(E55,2)*D55,2)</f>
        <v>0</v>
      </c>
    </row>
    <row r="56" spans="1:6" s="284" customFormat="1">
      <c r="A56" s="320"/>
      <c r="B56" s="276"/>
      <c r="C56" s="277"/>
      <c r="D56" s="287"/>
      <c r="E56" s="283"/>
      <c r="F56" s="243"/>
    </row>
    <row r="57" spans="1:6" s="284" customFormat="1" ht="51">
      <c r="A57" s="320">
        <v>22</v>
      </c>
      <c r="B57" s="276" t="s">
        <v>55</v>
      </c>
      <c r="C57" s="277" t="s">
        <v>25</v>
      </c>
      <c r="D57" s="316">
        <v>72.349999999999994</v>
      </c>
      <c r="E57" s="315"/>
      <c r="F57" s="317">
        <f>ROUND(ROUND(E57,2)*D57,2)</f>
        <v>0</v>
      </c>
    </row>
    <row r="58" spans="1:6" s="284" customFormat="1">
      <c r="A58" s="320"/>
      <c r="B58" s="276"/>
      <c r="C58" s="277"/>
      <c r="D58" s="287"/>
      <c r="E58" s="283"/>
      <c r="F58" s="243"/>
    </row>
    <row r="59" spans="1:6" s="284" customFormat="1" ht="38.25">
      <c r="A59" s="320">
        <v>23</v>
      </c>
      <c r="B59" s="288" t="s">
        <v>56</v>
      </c>
      <c r="C59" s="277" t="s">
        <v>25</v>
      </c>
      <c r="D59" s="316">
        <v>83.15</v>
      </c>
      <c r="E59" s="315"/>
      <c r="F59" s="317">
        <f>ROUND(ROUND(E59,2)*D59,2)</f>
        <v>0</v>
      </c>
    </row>
    <row r="60" spans="1:6" s="284" customFormat="1">
      <c r="A60" s="320"/>
      <c r="B60" s="276"/>
      <c r="C60" s="277"/>
      <c r="D60" s="287"/>
      <c r="E60" s="283"/>
      <c r="F60" s="243"/>
    </row>
    <row r="61" spans="1:6" s="284" customFormat="1" ht="25.5">
      <c r="A61" s="320">
        <v>24</v>
      </c>
      <c r="B61" s="276" t="s">
        <v>57</v>
      </c>
      <c r="C61" s="277" t="s">
        <v>32</v>
      </c>
      <c r="D61" s="316">
        <v>2</v>
      </c>
      <c r="E61" s="315"/>
      <c r="F61" s="317">
        <f>ROUND(ROUND(E61,2)*D61,2)</f>
        <v>0</v>
      </c>
    </row>
    <row r="62" spans="1:6" s="284" customFormat="1">
      <c r="A62" s="320"/>
      <c r="B62" s="276"/>
      <c r="C62" s="277"/>
      <c r="D62" s="287"/>
      <c r="E62" s="283"/>
      <c r="F62" s="243"/>
    </row>
    <row r="63" spans="1:6" s="284" customFormat="1">
      <c r="A63" s="320">
        <v>25</v>
      </c>
      <c r="B63" s="276" t="s">
        <v>58</v>
      </c>
      <c r="C63" s="277" t="s">
        <v>32</v>
      </c>
      <c r="D63" s="316">
        <v>1</v>
      </c>
      <c r="E63" s="315"/>
      <c r="F63" s="317">
        <f>ROUND(ROUND(E63,2)*D63,2)</f>
        <v>0</v>
      </c>
    </row>
    <row r="64" spans="1:6" s="284" customFormat="1">
      <c r="A64" s="320"/>
      <c r="B64" s="276"/>
      <c r="C64" s="277"/>
      <c r="D64" s="287"/>
      <c r="E64" s="283"/>
      <c r="F64" s="244"/>
    </row>
    <row r="65" spans="1:6" s="284" customFormat="1">
      <c r="A65" s="320"/>
      <c r="B65" s="276" t="s">
        <v>59</v>
      </c>
      <c r="C65" s="277"/>
      <c r="D65" s="287"/>
      <c r="E65" s="283"/>
      <c r="F65" s="244"/>
    </row>
    <row r="66" spans="1:6" s="284" customFormat="1" ht="76.5">
      <c r="A66" s="320">
        <v>26</v>
      </c>
      <c r="B66" s="276" t="s">
        <v>60</v>
      </c>
      <c r="C66" s="277" t="s">
        <v>25</v>
      </c>
      <c r="D66" s="316">
        <v>74.150000000000006</v>
      </c>
      <c r="E66" s="315"/>
      <c r="F66" s="317">
        <f>ROUND(ROUND(E66,2)*D66,2)</f>
        <v>0</v>
      </c>
    </row>
    <row r="67" spans="1:6" s="284" customFormat="1">
      <c r="A67" s="320"/>
      <c r="B67" s="276"/>
      <c r="C67" s="277"/>
      <c r="D67" s="287"/>
      <c r="E67" s="283"/>
      <c r="F67" s="243"/>
    </row>
    <row r="68" spans="1:6" s="284" customFormat="1" ht="38.25">
      <c r="A68" s="320">
        <v>27</v>
      </c>
      <c r="B68" s="276" t="s">
        <v>61</v>
      </c>
      <c r="C68" s="277" t="s">
        <v>30</v>
      </c>
      <c r="D68" s="316">
        <v>3.15</v>
      </c>
      <c r="E68" s="315"/>
      <c r="F68" s="317">
        <f>ROUND(ROUND(E68,2)*D68,2)</f>
        <v>0</v>
      </c>
    </row>
    <row r="69" spans="1:6" s="284" customFormat="1">
      <c r="A69" s="320"/>
      <c r="B69" s="276"/>
      <c r="C69" s="277"/>
      <c r="D69" s="287"/>
      <c r="E69" s="283"/>
      <c r="F69" s="244"/>
    </row>
    <row r="70" spans="1:6" s="284" customFormat="1" ht="25.5">
      <c r="A70" s="320">
        <v>28</v>
      </c>
      <c r="B70" s="276" t="s">
        <v>62</v>
      </c>
      <c r="C70" s="277" t="s">
        <v>25</v>
      </c>
      <c r="D70" s="316">
        <v>127.4</v>
      </c>
      <c r="E70" s="315"/>
      <c r="F70" s="317">
        <f>ROUND(ROUND(E70,2)*D70,2)</f>
        <v>0</v>
      </c>
    </row>
    <row r="71" spans="1:6" s="284" customFormat="1">
      <c r="A71" s="320"/>
      <c r="B71" s="276"/>
      <c r="C71" s="277"/>
      <c r="D71" s="287"/>
      <c r="E71" s="283"/>
      <c r="F71" s="244"/>
    </row>
    <row r="72" spans="1:6" s="284" customFormat="1" ht="25.5">
      <c r="A72" s="320">
        <v>29</v>
      </c>
      <c r="B72" s="276" t="s">
        <v>63</v>
      </c>
      <c r="C72" s="277" t="s">
        <v>32</v>
      </c>
      <c r="D72" s="316">
        <v>1</v>
      </c>
      <c r="E72" s="315"/>
      <c r="F72" s="317">
        <f>ROUND(ROUND(E72,2)*D72,2)</f>
        <v>0</v>
      </c>
    </row>
    <row r="73" spans="1:6" s="284" customFormat="1">
      <c r="A73" s="320"/>
      <c r="B73" s="276"/>
      <c r="C73" s="277"/>
      <c r="D73" s="287"/>
      <c r="E73" s="283"/>
      <c r="F73" s="244"/>
    </row>
    <row r="74" spans="1:6" s="284" customFormat="1" ht="63.75">
      <c r="A74" s="320">
        <v>30</v>
      </c>
      <c r="B74" s="276" t="s">
        <v>64</v>
      </c>
      <c r="C74" s="277" t="s">
        <v>23</v>
      </c>
      <c r="D74" s="316">
        <v>1</v>
      </c>
      <c r="E74" s="315"/>
      <c r="F74" s="317">
        <f>ROUND(ROUND(E74,2)*D74,2)</f>
        <v>0</v>
      </c>
    </row>
    <row r="75" spans="1:6" s="284" customFormat="1">
      <c r="A75" s="320"/>
      <c r="B75" s="276"/>
      <c r="C75" s="277"/>
      <c r="D75" s="287"/>
      <c r="E75" s="283"/>
      <c r="F75" s="243"/>
    </row>
    <row r="76" spans="1:6" s="284" customFormat="1" ht="38.25">
      <c r="A76" s="320">
        <v>31</v>
      </c>
      <c r="B76" s="276" t="s">
        <v>65</v>
      </c>
      <c r="C76" s="277" t="s">
        <v>30</v>
      </c>
      <c r="D76" s="316">
        <v>3.5</v>
      </c>
      <c r="E76" s="315"/>
      <c r="F76" s="317">
        <f>ROUND(ROUND(E76,2)*D76,2)</f>
        <v>0</v>
      </c>
    </row>
    <row r="77" spans="1:6" s="284" customFormat="1">
      <c r="A77" s="320"/>
      <c r="B77" s="276"/>
      <c r="C77" s="277"/>
      <c r="D77" s="287"/>
      <c r="E77" s="283"/>
      <c r="F77" s="243"/>
    </row>
    <row r="78" spans="1:6" s="284" customFormat="1" ht="127.5">
      <c r="A78" s="320">
        <v>32</v>
      </c>
      <c r="B78" s="289" t="s">
        <v>66</v>
      </c>
      <c r="C78" s="277" t="s">
        <v>23</v>
      </c>
      <c r="D78" s="316">
        <v>1</v>
      </c>
      <c r="E78" s="315"/>
      <c r="F78" s="317">
        <f>ROUND(ROUND(E78,2)*D78,2)</f>
        <v>0</v>
      </c>
    </row>
    <row r="79" spans="1:6" s="284" customFormat="1">
      <c r="A79" s="320"/>
      <c r="B79" s="276"/>
      <c r="C79" s="277"/>
      <c r="D79" s="287"/>
      <c r="E79" s="283"/>
      <c r="F79" s="243"/>
    </row>
    <row r="80" spans="1:6" s="284" customFormat="1" ht="51">
      <c r="A80" s="320">
        <v>33</v>
      </c>
      <c r="B80" s="276" t="s">
        <v>67</v>
      </c>
      <c r="C80" s="277" t="s">
        <v>25</v>
      </c>
      <c r="D80" s="316">
        <v>74.150000000000006</v>
      </c>
      <c r="E80" s="315"/>
      <c r="F80" s="317">
        <f>ROUND(ROUND(E80,2)*D80,2)</f>
        <v>0</v>
      </c>
    </row>
    <row r="81" spans="1:6" s="284" customFormat="1">
      <c r="A81" s="320"/>
      <c r="B81" s="276"/>
      <c r="C81" s="277"/>
      <c r="D81" s="287"/>
      <c r="E81" s="283"/>
      <c r="F81" s="243"/>
    </row>
    <row r="82" spans="1:6" s="284" customFormat="1">
      <c r="A82" s="320">
        <v>34</v>
      </c>
      <c r="B82" s="276" t="s">
        <v>58</v>
      </c>
      <c r="C82" s="277" t="s">
        <v>32</v>
      </c>
      <c r="D82" s="316">
        <v>1</v>
      </c>
      <c r="E82" s="315"/>
      <c r="F82" s="317">
        <f>ROUND(ROUND(E82,2)*D82,2)</f>
        <v>0</v>
      </c>
    </row>
    <row r="83" spans="1:6" s="284" customFormat="1">
      <c r="A83" s="320"/>
      <c r="B83" s="276"/>
      <c r="C83" s="277"/>
      <c r="D83" s="287"/>
      <c r="E83" s="283"/>
      <c r="F83" s="243"/>
    </row>
    <row r="84" spans="1:6" s="284" customFormat="1" ht="51">
      <c r="A84" s="320">
        <v>35</v>
      </c>
      <c r="B84" s="276" t="s">
        <v>68</v>
      </c>
      <c r="C84" s="277" t="s">
        <v>25</v>
      </c>
      <c r="D84" s="316">
        <v>9.75</v>
      </c>
      <c r="E84" s="315"/>
      <c r="F84" s="317">
        <f>ROUND(ROUND(E84,2)*D84,2)</f>
        <v>0</v>
      </c>
    </row>
    <row r="85" spans="1:6" s="284" customFormat="1">
      <c r="A85" s="320"/>
      <c r="B85" s="276"/>
      <c r="C85" s="277"/>
      <c r="D85" s="287"/>
      <c r="E85" s="283"/>
      <c r="F85" s="244"/>
    </row>
    <row r="86" spans="1:6" s="284" customFormat="1" ht="25.5">
      <c r="A86" s="320"/>
      <c r="B86" s="276" t="s">
        <v>69</v>
      </c>
      <c r="C86" s="277"/>
      <c r="D86" s="287"/>
      <c r="E86" s="283"/>
      <c r="F86" s="243"/>
    </row>
    <row r="87" spans="1:6" s="284" customFormat="1" ht="127.5">
      <c r="A87" s="320">
        <v>36</v>
      </c>
      <c r="B87" s="276" t="s">
        <v>70</v>
      </c>
      <c r="C87" s="277" t="s">
        <v>25</v>
      </c>
      <c r="D87" s="316">
        <v>69.150000000000006</v>
      </c>
      <c r="E87" s="315"/>
      <c r="F87" s="317">
        <f>ROUND(ROUND(E87,2)*D87,2)</f>
        <v>0</v>
      </c>
    </row>
    <row r="88" spans="1:6" s="284" customFormat="1">
      <c r="A88" s="320"/>
      <c r="B88" s="276"/>
      <c r="C88" s="277"/>
      <c r="D88" s="287"/>
      <c r="E88" s="283"/>
      <c r="F88" s="244"/>
    </row>
    <row r="89" spans="1:6" s="284" customFormat="1" ht="51">
      <c r="A89" s="320">
        <v>37</v>
      </c>
      <c r="B89" s="276" t="s">
        <v>71</v>
      </c>
      <c r="C89" s="277" t="s">
        <v>25</v>
      </c>
      <c r="D89" s="316">
        <v>95.5</v>
      </c>
      <c r="E89" s="315"/>
      <c r="F89" s="317">
        <f>ROUND(ROUND(E89,2)*D89,2)</f>
        <v>0</v>
      </c>
    </row>
    <row r="90" spans="1:6" s="284" customFormat="1">
      <c r="A90" s="320"/>
      <c r="B90" s="276"/>
      <c r="C90" s="277"/>
      <c r="D90" s="287"/>
      <c r="E90" s="283"/>
      <c r="F90" s="244"/>
    </row>
    <row r="91" spans="1:6" s="284" customFormat="1">
      <c r="A91" s="320"/>
      <c r="B91" s="276"/>
      <c r="C91" s="277"/>
      <c r="D91" s="287"/>
      <c r="E91" s="283"/>
      <c r="F91" s="243"/>
    </row>
    <row r="92" spans="1:6" s="284" customFormat="1" ht="38.25">
      <c r="A92" s="320">
        <v>38</v>
      </c>
      <c r="B92" s="276" t="s">
        <v>72</v>
      </c>
      <c r="C92" s="277" t="s">
        <v>32</v>
      </c>
      <c r="D92" s="316">
        <v>2</v>
      </c>
      <c r="E92" s="315"/>
      <c r="F92" s="317">
        <f>ROUND(ROUND(E92,2)*D92,2)</f>
        <v>0</v>
      </c>
    </row>
    <row r="93" spans="1:6" s="284" customFormat="1">
      <c r="A93" s="320"/>
      <c r="B93" s="276"/>
      <c r="C93" s="277"/>
      <c r="D93" s="287"/>
      <c r="E93" s="283"/>
      <c r="F93" s="244"/>
    </row>
    <row r="94" spans="1:6" s="284" customFormat="1">
      <c r="A94" s="320"/>
      <c r="B94" s="276"/>
      <c r="C94" s="277"/>
      <c r="D94" s="287"/>
      <c r="E94" s="283"/>
      <c r="F94" s="243"/>
    </row>
    <row r="95" spans="1:6" s="284" customFormat="1" ht="38.25">
      <c r="A95" s="320">
        <v>39</v>
      </c>
      <c r="B95" s="276" t="s">
        <v>73</v>
      </c>
      <c r="C95" s="277" t="s">
        <v>32</v>
      </c>
      <c r="D95" s="316">
        <v>1</v>
      </c>
      <c r="E95" s="315"/>
      <c r="F95" s="317">
        <f>ROUND(ROUND(E95,2)*D95,2)</f>
        <v>0</v>
      </c>
    </row>
    <row r="96" spans="1:6" s="284" customFormat="1">
      <c r="A96" s="320"/>
      <c r="B96" s="276"/>
      <c r="C96" s="277"/>
      <c r="D96" s="287"/>
      <c r="E96" s="283"/>
      <c r="F96" s="244"/>
    </row>
    <row r="97" spans="1:6" s="284" customFormat="1" ht="38.25">
      <c r="A97" s="320">
        <v>40</v>
      </c>
      <c r="B97" s="276" t="s">
        <v>74</v>
      </c>
      <c r="C97" s="277" t="s">
        <v>32</v>
      </c>
      <c r="D97" s="316">
        <v>1</v>
      </c>
      <c r="E97" s="315"/>
      <c r="F97" s="317">
        <f>ROUND(ROUND(E97,2)*D97,2)</f>
        <v>0</v>
      </c>
    </row>
    <row r="98" spans="1:6" s="284" customFormat="1">
      <c r="A98" s="320"/>
      <c r="B98" s="276"/>
      <c r="C98" s="277"/>
      <c r="D98" s="287"/>
      <c r="E98" s="283"/>
      <c r="F98" s="243"/>
    </row>
    <row r="99" spans="1:6" s="284" customFormat="1" ht="51">
      <c r="A99" s="320">
        <v>41</v>
      </c>
      <c r="B99" s="276" t="s">
        <v>75</v>
      </c>
      <c r="C99" s="277" t="s">
        <v>25</v>
      </c>
      <c r="D99" s="316">
        <v>69.150000000000006</v>
      </c>
      <c r="E99" s="315"/>
      <c r="F99" s="317">
        <f>ROUND(ROUND(E99,2)*D99,2)</f>
        <v>0</v>
      </c>
    </row>
    <row r="100" spans="1:6" s="284" customFormat="1">
      <c r="A100" s="320"/>
      <c r="B100" s="276"/>
      <c r="C100" s="277"/>
      <c r="D100" s="287"/>
      <c r="E100" s="283"/>
      <c r="F100" s="243"/>
    </row>
    <row r="101" spans="1:6" s="284" customFormat="1" ht="38.25">
      <c r="A101" s="320">
        <v>42</v>
      </c>
      <c r="B101" s="276" t="s">
        <v>76</v>
      </c>
      <c r="C101" s="277" t="s">
        <v>25</v>
      </c>
      <c r="D101" s="316">
        <v>46.1</v>
      </c>
      <c r="E101" s="315"/>
      <c r="F101" s="317">
        <f>ROUND(ROUND(E101,2)*D101,2)</f>
        <v>0</v>
      </c>
    </row>
    <row r="102" spans="1:6" s="284" customFormat="1">
      <c r="A102" s="320"/>
      <c r="B102" s="276"/>
      <c r="C102" s="277"/>
      <c r="D102" s="287"/>
      <c r="E102" s="283"/>
      <c r="F102" s="244"/>
    </row>
    <row r="103" spans="1:6" s="284" customFormat="1">
      <c r="A103" s="320"/>
      <c r="B103" s="276" t="s">
        <v>77</v>
      </c>
      <c r="C103" s="277"/>
      <c r="D103" s="287"/>
      <c r="E103" s="283"/>
      <c r="F103" s="243"/>
    </row>
    <row r="104" spans="1:6" s="284" customFormat="1" ht="127.5">
      <c r="A104" s="320">
        <v>43</v>
      </c>
      <c r="B104" s="276" t="s">
        <v>78</v>
      </c>
      <c r="C104" s="277" t="s">
        <v>25</v>
      </c>
      <c r="D104" s="316">
        <v>18.7</v>
      </c>
      <c r="E104" s="315"/>
      <c r="F104" s="317">
        <f>ROUND(ROUND(E104,2)*D104,2)</f>
        <v>0</v>
      </c>
    </row>
    <row r="105" spans="1:6" s="284" customFormat="1">
      <c r="A105" s="320"/>
      <c r="B105" s="276"/>
      <c r="C105" s="277"/>
      <c r="D105" s="287"/>
      <c r="E105" s="283"/>
      <c r="F105" s="243"/>
    </row>
    <row r="106" spans="1:6" s="284" customFormat="1" ht="38.25">
      <c r="A106" s="320">
        <v>44</v>
      </c>
      <c r="B106" s="276" t="s">
        <v>79</v>
      </c>
      <c r="C106" s="277" t="s">
        <v>25</v>
      </c>
      <c r="D106" s="316">
        <v>78.95</v>
      </c>
      <c r="E106" s="315"/>
      <c r="F106" s="317">
        <f>ROUND(ROUND(E106,2)*D106,2)</f>
        <v>0</v>
      </c>
    </row>
    <row r="107" spans="1:6" s="284" customFormat="1">
      <c r="A107" s="320"/>
      <c r="B107" s="276"/>
      <c r="C107" s="277"/>
      <c r="D107" s="287"/>
      <c r="E107" s="283"/>
      <c r="F107" s="243"/>
    </row>
    <row r="108" spans="1:6" s="284" customFormat="1" ht="38.25">
      <c r="A108" s="320">
        <v>45</v>
      </c>
      <c r="B108" s="276" t="s">
        <v>80</v>
      </c>
      <c r="C108" s="277" t="s">
        <v>25</v>
      </c>
      <c r="D108" s="316">
        <v>18.7</v>
      </c>
      <c r="E108" s="315"/>
      <c r="F108" s="317">
        <f>ROUND(ROUND(E108,2)*D108,2)</f>
        <v>0</v>
      </c>
    </row>
    <row r="109" spans="1:6" s="284" customFormat="1">
      <c r="A109" s="320"/>
      <c r="B109" s="276"/>
      <c r="C109" s="277"/>
      <c r="D109" s="287"/>
      <c r="E109" s="283"/>
      <c r="F109" s="243"/>
    </row>
    <row r="110" spans="1:6" s="284" customFormat="1" ht="38.25">
      <c r="A110" s="320">
        <v>46</v>
      </c>
      <c r="B110" s="276" t="s">
        <v>81</v>
      </c>
      <c r="C110" s="277" t="s">
        <v>32</v>
      </c>
      <c r="D110" s="316">
        <v>3</v>
      </c>
      <c r="E110" s="315"/>
      <c r="F110" s="317">
        <f>ROUND(ROUND(E110,2)*D110,2)</f>
        <v>0</v>
      </c>
    </row>
    <row r="111" spans="1:6" s="284" customFormat="1">
      <c r="A111" s="320"/>
      <c r="B111" s="276"/>
      <c r="C111" s="277"/>
      <c r="D111" s="287"/>
      <c r="E111" s="283"/>
      <c r="F111" s="244"/>
    </row>
    <row r="112" spans="1:6" s="284" customFormat="1" ht="25.5">
      <c r="A112" s="320"/>
      <c r="B112" s="276" t="s">
        <v>82</v>
      </c>
      <c r="C112" s="277"/>
      <c r="D112" s="287"/>
      <c r="E112" s="283"/>
      <c r="F112" s="243"/>
    </row>
    <row r="113" spans="1:6" s="284" customFormat="1" ht="76.5">
      <c r="A113" s="320">
        <v>47</v>
      </c>
      <c r="B113" s="276" t="s">
        <v>83</v>
      </c>
      <c r="C113" s="277" t="s">
        <v>25</v>
      </c>
      <c r="D113" s="316">
        <v>6.4</v>
      </c>
      <c r="E113" s="315"/>
      <c r="F113" s="317">
        <f>ROUND(ROUND(E113,2)*D113,2)</f>
        <v>0</v>
      </c>
    </row>
    <row r="114" spans="1:6" s="284" customFormat="1">
      <c r="A114" s="320"/>
      <c r="B114" s="276"/>
      <c r="C114" s="277"/>
      <c r="D114" s="287"/>
      <c r="E114" s="283"/>
      <c r="F114" s="243"/>
    </row>
    <row r="115" spans="1:6" s="284" customFormat="1" ht="25.5">
      <c r="A115" s="320">
        <v>48</v>
      </c>
      <c r="B115" s="276" t="s">
        <v>84</v>
      </c>
      <c r="C115" s="277" t="s">
        <v>25</v>
      </c>
      <c r="D115" s="316">
        <v>16.350000000000001</v>
      </c>
      <c r="E115" s="315"/>
      <c r="F115" s="317">
        <f>ROUND(ROUND(E115,2)*D115,2)</f>
        <v>0</v>
      </c>
    </row>
    <row r="116" spans="1:6" s="284" customFormat="1">
      <c r="A116" s="320"/>
      <c r="B116" s="276"/>
      <c r="C116" s="277"/>
      <c r="D116" s="287"/>
      <c r="E116" s="283"/>
      <c r="F116" s="244"/>
    </row>
    <row r="117" spans="1:6" s="284" customFormat="1" ht="127.5">
      <c r="A117" s="320">
        <v>49</v>
      </c>
      <c r="B117" s="290" t="s">
        <v>85</v>
      </c>
      <c r="C117" s="277" t="s">
        <v>23</v>
      </c>
      <c r="D117" s="316">
        <v>1</v>
      </c>
      <c r="E117" s="315"/>
      <c r="F117" s="317">
        <f>ROUND(ROUND(E117,2)*D117,2)</f>
        <v>0</v>
      </c>
    </row>
    <row r="118" spans="1:6" s="284" customFormat="1">
      <c r="A118" s="320"/>
      <c r="B118" s="276"/>
      <c r="C118" s="277"/>
      <c r="D118" s="287"/>
      <c r="E118" s="283"/>
      <c r="F118" s="243"/>
    </row>
    <row r="119" spans="1:6" s="284" customFormat="1" ht="25.5">
      <c r="A119" s="320">
        <v>50</v>
      </c>
      <c r="B119" s="276" t="s">
        <v>57</v>
      </c>
      <c r="C119" s="277" t="s">
        <v>32</v>
      </c>
      <c r="D119" s="316">
        <v>1</v>
      </c>
      <c r="E119" s="315"/>
      <c r="F119" s="317">
        <f>ROUND(ROUND(E119,2)*D119,2)</f>
        <v>0</v>
      </c>
    </row>
    <row r="120" spans="1:6" s="284" customFormat="1">
      <c r="A120" s="320"/>
      <c r="B120" s="276"/>
      <c r="C120" s="277"/>
      <c r="D120" s="287"/>
      <c r="E120" s="283"/>
      <c r="F120" s="244"/>
    </row>
    <row r="121" spans="1:6" s="284" customFormat="1" ht="25.5">
      <c r="A121" s="320"/>
      <c r="B121" s="276" t="s">
        <v>86</v>
      </c>
      <c r="C121" s="277"/>
      <c r="D121" s="287"/>
      <c r="E121" s="283"/>
      <c r="F121" s="243"/>
    </row>
    <row r="122" spans="1:6" s="284" customFormat="1" ht="76.5">
      <c r="A122" s="320">
        <v>51</v>
      </c>
      <c r="B122" s="276" t="s">
        <v>87</v>
      </c>
      <c r="C122" s="277" t="s">
        <v>25</v>
      </c>
      <c r="D122" s="316">
        <v>24.7</v>
      </c>
      <c r="E122" s="315"/>
      <c r="F122" s="317">
        <f>ROUND(ROUND(E122,2)*D122,2)</f>
        <v>0</v>
      </c>
    </row>
    <row r="123" spans="1:6" s="284" customFormat="1">
      <c r="A123" s="320"/>
      <c r="B123" s="276"/>
      <c r="C123" s="277"/>
      <c r="D123" s="287"/>
      <c r="E123" s="283"/>
      <c r="F123" s="243"/>
    </row>
    <row r="124" spans="1:6" s="284" customFormat="1" ht="25.5">
      <c r="A124" s="320">
        <v>52</v>
      </c>
      <c r="B124" s="276" t="s">
        <v>84</v>
      </c>
      <c r="C124" s="277" t="s">
        <v>25</v>
      </c>
      <c r="D124" s="316">
        <v>52.8</v>
      </c>
      <c r="E124" s="315"/>
      <c r="F124" s="317">
        <f>ROUND(ROUND(E124,2)*D124,2)</f>
        <v>0</v>
      </c>
    </row>
    <row r="125" spans="1:6" s="284" customFormat="1">
      <c r="A125" s="320"/>
      <c r="B125" s="276"/>
      <c r="C125" s="277"/>
      <c r="D125" s="287"/>
      <c r="E125" s="283"/>
      <c r="F125" s="244"/>
    </row>
    <row r="126" spans="1:6" s="284" customFormat="1">
      <c r="A126" s="320"/>
      <c r="B126" s="276" t="s">
        <v>88</v>
      </c>
      <c r="C126" s="277"/>
      <c r="D126" s="287"/>
      <c r="E126" s="283"/>
      <c r="F126" s="243"/>
    </row>
    <row r="127" spans="1:6" s="284" customFormat="1" ht="51">
      <c r="A127" s="320">
        <v>53</v>
      </c>
      <c r="B127" s="276" t="s">
        <v>89</v>
      </c>
      <c r="C127" s="277" t="s">
        <v>23</v>
      </c>
      <c r="D127" s="316">
        <v>1</v>
      </c>
      <c r="E127" s="315"/>
      <c r="F127" s="317">
        <f>ROUND(ROUND(E127,2)*D127,2)</f>
        <v>0</v>
      </c>
    </row>
    <row r="128" spans="1:6" s="284" customFormat="1">
      <c r="A128" s="320"/>
      <c r="B128" s="276"/>
      <c r="C128" s="277"/>
      <c r="D128" s="287"/>
      <c r="E128" s="283"/>
      <c r="F128" s="243"/>
    </row>
    <row r="129" spans="1:6" s="284" customFormat="1" ht="25.5">
      <c r="A129" s="320">
        <v>54</v>
      </c>
      <c r="B129" s="276" t="s">
        <v>90</v>
      </c>
      <c r="C129" s="277" t="s">
        <v>23</v>
      </c>
      <c r="D129" s="316">
        <v>1</v>
      </c>
      <c r="E129" s="315"/>
      <c r="F129" s="317">
        <f>ROUND(ROUND(E129,2)*D129,2)</f>
        <v>0</v>
      </c>
    </row>
    <row r="130" spans="1:6" s="284" customFormat="1">
      <c r="A130" s="320"/>
      <c r="B130" s="276"/>
      <c r="C130" s="277"/>
      <c r="D130" s="287"/>
      <c r="E130" s="283"/>
      <c r="F130" s="243"/>
    </row>
    <row r="131" spans="1:6" s="284" customFormat="1" ht="51">
      <c r="A131" s="320">
        <v>55</v>
      </c>
      <c r="B131" s="276" t="s">
        <v>91</v>
      </c>
      <c r="C131" s="277" t="s">
        <v>32</v>
      </c>
      <c r="D131" s="316">
        <v>1</v>
      </c>
      <c r="E131" s="315"/>
      <c r="F131" s="317">
        <f>ROUND(ROUND(E131,2)*D131,2)</f>
        <v>0</v>
      </c>
    </row>
    <row r="132" spans="1:6" s="284" customFormat="1">
      <c r="A132" s="320"/>
      <c r="B132" s="276"/>
      <c r="C132" s="277"/>
      <c r="D132" s="287"/>
      <c r="E132" s="283"/>
      <c r="F132" s="244"/>
    </row>
    <row r="133" spans="1:6" s="284" customFormat="1" ht="25.5">
      <c r="A133" s="320"/>
      <c r="B133" s="276" t="s">
        <v>92</v>
      </c>
      <c r="C133" s="277"/>
      <c r="D133" s="287"/>
      <c r="E133" s="283"/>
      <c r="F133" s="243"/>
    </row>
    <row r="134" spans="1:6" s="284" customFormat="1" ht="76.5">
      <c r="A134" s="320">
        <v>56</v>
      </c>
      <c r="B134" s="276" t="s">
        <v>87</v>
      </c>
      <c r="C134" s="277" t="s">
        <v>25</v>
      </c>
      <c r="D134" s="316">
        <v>16.399999999999999</v>
      </c>
      <c r="E134" s="315"/>
      <c r="F134" s="317">
        <f>ROUND(ROUND(E134,2)*D134,2)</f>
        <v>0</v>
      </c>
    </row>
    <row r="135" spans="1:6" s="284" customFormat="1">
      <c r="A135" s="320"/>
      <c r="B135" s="276"/>
      <c r="C135" s="277"/>
      <c r="D135" s="287"/>
      <c r="E135" s="283"/>
      <c r="F135" s="243"/>
    </row>
    <row r="136" spans="1:6" s="284" customFormat="1" ht="25.5">
      <c r="A136" s="320">
        <v>57</v>
      </c>
      <c r="B136" s="276" t="s">
        <v>84</v>
      </c>
      <c r="C136" s="277" t="s">
        <v>25</v>
      </c>
      <c r="D136" s="316">
        <v>63.55</v>
      </c>
      <c r="E136" s="315"/>
      <c r="F136" s="317">
        <f>ROUND(ROUND(E136,2)*D136,2)</f>
        <v>0</v>
      </c>
    </row>
    <row r="137" spans="1:6" s="284" customFormat="1">
      <c r="A137" s="320"/>
      <c r="B137" s="276"/>
      <c r="C137" s="277"/>
      <c r="D137" s="287"/>
      <c r="E137" s="283"/>
      <c r="F137" s="244"/>
    </row>
    <row r="138" spans="1:6" s="284" customFormat="1" ht="76.5">
      <c r="A138" s="320">
        <v>58</v>
      </c>
      <c r="B138" s="276" t="s">
        <v>93</v>
      </c>
      <c r="C138" s="277" t="s">
        <v>23</v>
      </c>
      <c r="D138" s="316">
        <v>2</v>
      </c>
      <c r="E138" s="315"/>
      <c r="F138" s="317">
        <f>ROUND(ROUND(E138,2)*D138,2)</f>
        <v>0</v>
      </c>
    </row>
    <row r="139" spans="1:6" s="284" customFormat="1">
      <c r="A139" s="320"/>
      <c r="B139" s="276"/>
      <c r="C139" s="277"/>
      <c r="D139" s="287"/>
      <c r="E139" s="283"/>
      <c r="F139" s="243"/>
    </row>
    <row r="140" spans="1:6" s="284" customFormat="1" ht="38.25">
      <c r="A140" s="320">
        <v>59</v>
      </c>
      <c r="B140" s="276" t="s">
        <v>94</v>
      </c>
      <c r="C140" s="277" t="s">
        <v>32</v>
      </c>
      <c r="D140" s="316">
        <v>1</v>
      </c>
      <c r="E140" s="315"/>
      <c r="F140" s="317">
        <f>ROUND(ROUND(E140,2)*D140,2)</f>
        <v>0</v>
      </c>
    </row>
    <row r="141" spans="1:6" s="284" customFormat="1">
      <c r="A141" s="320"/>
      <c r="B141" s="276"/>
      <c r="C141" s="277"/>
      <c r="D141" s="287"/>
      <c r="E141" s="283"/>
      <c r="F141" s="243"/>
    </row>
    <row r="142" spans="1:6" s="284" customFormat="1" ht="25.5">
      <c r="A142" s="320">
        <v>60</v>
      </c>
      <c r="B142" s="276" t="s">
        <v>57</v>
      </c>
      <c r="C142" s="277" t="s">
        <v>32</v>
      </c>
      <c r="D142" s="316">
        <v>1</v>
      </c>
      <c r="E142" s="315"/>
      <c r="F142" s="317">
        <f>ROUND(ROUND(E142,2)*D142,2)</f>
        <v>0</v>
      </c>
    </row>
    <row r="143" spans="1:6" s="284" customFormat="1">
      <c r="A143" s="320"/>
      <c r="B143" s="276"/>
      <c r="C143" s="277"/>
      <c r="D143" s="287"/>
      <c r="E143" s="283"/>
      <c r="F143" s="244"/>
    </row>
    <row r="144" spans="1:6" s="284" customFormat="1" ht="25.5">
      <c r="A144" s="320"/>
      <c r="B144" s="276" t="s">
        <v>95</v>
      </c>
      <c r="C144" s="277"/>
      <c r="D144" s="287"/>
      <c r="E144" s="283"/>
      <c r="F144" s="243"/>
    </row>
    <row r="145" spans="1:6" s="284" customFormat="1" ht="76.5">
      <c r="A145" s="320">
        <v>61</v>
      </c>
      <c r="B145" s="276" t="s">
        <v>87</v>
      </c>
      <c r="C145" s="277" t="s">
        <v>25</v>
      </c>
      <c r="D145" s="316">
        <v>12.85</v>
      </c>
      <c r="E145" s="315"/>
      <c r="F145" s="317">
        <f>ROUND(ROUND(E145,2)*D145,2)</f>
        <v>0</v>
      </c>
    </row>
    <row r="146" spans="1:6" s="284" customFormat="1">
      <c r="A146" s="320"/>
      <c r="B146" s="276"/>
      <c r="C146" s="277"/>
      <c r="D146" s="287"/>
      <c r="E146" s="283"/>
      <c r="F146" s="243"/>
    </row>
    <row r="147" spans="1:6" s="284" customFormat="1" ht="25.5">
      <c r="A147" s="320">
        <v>62</v>
      </c>
      <c r="B147" s="276" t="s">
        <v>84</v>
      </c>
      <c r="C147" s="277" t="s">
        <v>25</v>
      </c>
      <c r="D147" s="316">
        <v>44.4</v>
      </c>
      <c r="E147" s="315"/>
      <c r="F147" s="317">
        <f>ROUND(ROUND(E147,2)*D147,2)</f>
        <v>0</v>
      </c>
    </row>
    <row r="148" spans="1:6" s="284" customFormat="1">
      <c r="A148" s="320"/>
      <c r="B148" s="276"/>
      <c r="C148" s="277"/>
      <c r="D148" s="287"/>
      <c r="E148" s="283"/>
      <c r="F148" s="244"/>
    </row>
    <row r="149" spans="1:6" s="284" customFormat="1" ht="38.25">
      <c r="A149" s="320">
        <v>63</v>
      </c>
      <c r="B149" s="276" t="s">
        <v>96</v>
      </c>
      <c r="C149" s="277" t="s">
        <v>25</v>
      </c>
      <c r="D149" s="316">
        <v>12.85</v>
      </c>
      <c r="E149" s="315"/>
      <c r="F149" s="317">
        <f>ROUND(ROUND(E149,2)*D149,2)</f>
        <v>0</v>
      </c>
    </row>
    <row r="150" spans="1:6" s="284" customFormat="1">
      <c r="A150" s="320"/>
      <c r="B150" s="276"/>
      <c r="C150" s="277"/>
      <c r="D150" s="287"/>
      <c r="E150" s="283"/>
      <c r="F150" s="244"/>
    </row>
    <row r="151" spans="1:6" s="284" customFormat="1" ht="51">
      <c r="A151" s="320">
        <v>64</v>
      </c>
      <c r="B151" s="276" t="s">
        <v>97</v>
      </c>
      <c r="C151" s="277" t="s">
        <v>32</v>
      </c>
      <c r="D151" s="316">
        <v>1</v>
      </c>
      <c r="E151" s="315"/>
      <c r="F151" s="317">
        <f>ROUND(ROUND(E151,2)*D151,2)</f>
        <v>0</v>
      </c>
    </row>
    <row r="152" spans="1:6" s="284" customFormat="1">
      <c r="A152" s="320"/>
      <c r="B152" s="276"/>
      <c r="C152" s="277"/>
      <c r="D152" s="287"/>
      <c r="E152" s="283"/>
      <c r="F152" s="243"/>
    </row>
    <row r="153" spans="1:6" s="284" customFormat="1">
      <c r="A153" s="320"/>
      <c r="B153" s="276" t="s">
        <v>98</v>
      </c>
      <c r="C153" s="277"/>
      <c r="D153" s="287"/>
      <c r="E153" s="283"/>
      <c r="F153" s="243"/>
    </row>
    <row r="154" spans="1:6" s="284" customFormat="1" ht="63.75">
      <c r="A154" s="320">
        <v>65</v>
      </c>
      <c r="B154" s="276" t="s">
        <v>99</v>
      </c>
      <c r="C154" s="277" t="s">
        <v>25</v>
      </c>
      <c r="D154" s="316">
        <v>7.8</v>
      </c>
      <c r="E154" s="315"/>
      <c r="F154" s="317">
        <f>ROUND(ROUND(E154,2)*D154,2)</f>
        <v>0</v>
      </c>
    </row>
    <row r="155" spans="1:6" s="284" customFormat="1">
      <c r="A155" s="320"/>
      <c r="B155" s="276"/>
      <c r="C155" s="277"/>
      <c r="D155" s="287"/>
      <c r="E155" s="283"/>
      <c r="F155" s="243"/>
    </row>
    <row r="156" spans="1:6" s="284" customFormat="1" ht="25.5">
      <c r="A156" s="320">
        <v>66</v>
      </c>
      <c r="B156" s="276" t="s">
        <v>57</v>
      </c>
      <c r="C156" s="277" t="s">
        <v>32</v>
      </c>
      <c r="D156" s="316">
        <v>1</v>
      </c>
      <c r="E156" s="315"/>
      <c r="F156" s="317">
        <f>ROUND(ROUND(E156,2)*D156,2)</f>
        <v>0</v>
      </c>
    </row>
    <row r="157" spans="1:6" s="284" customFormat="1">
      <c r="A157" s="320"/>
      <c r="B157" s="276"/>
      <c r="C157" s="277"/>
      <c r="D157" s="287"/>
      <c r="E157" s="283"/>
      <c r="F157" s="243"/>
    </row>
    <row r="158" spans="1:6" s="284" customFormat="1">
      <c r="A158" s="320"/>
      <c r="B158" s="276" t="s">
        <v>100</v>
      </c>
      <c r="C158" s="277"/>
      <c r="D158" s="287"/>
      <c r="E158" s="283"/>
      <c r="F158" s="243"/>
    </row>
    <row r="159" spans="1:6" s="284" customFormat="1" ht="63.75">
      <c r="A159" s="320">
        <v>67</v>
      </c>
      <c r="B159" s="276" t="s">
        <v>101</v>
      </c>
      <c r="C159" s="277" t="s">
        <v>30</v>
      </c>
      <c r="D159" s="316">
        <v>8.5</v>
      </c>
      <c r="E159" s="315"/>
      <c r="F159" s="317">
        <f>ROUND(ROUND(E159,2)*D159,2)</f>
        <v>0</v>
      </c>
    </row>
    <row r="160" spans="1:6" s="284" customFormat="1">
      <c r="A160" s="320"/>
      <c r="B160" s="276"/>
      <c r="C160" s="277"/>
      <c r="D160" s="287"/>
      <c r="E160" s="283"/>
      <c r="F160" s="243"/>
    </row>
    <row r="161" spans="1:6" s="284" customFormat="1">
      <c r="A161" s="320"/>
      <c r="B161" s="276"/>
      <c r="C161" s="277"/>
      <c r="D161" s="287"/>
      <c r="E161" s="283"/>
      <c r="F161" s="243"/>
    </row>
    <row r="162" spans="1:6" s="284" customFormat="1" ht="63.75">
      <c r="A162" s="320">
        <v>68</v>
      </c>
      <c r="B162" s="289" t="s">
        <v>102</v>
      </c>
      <c r="C162" s="277" t="s">
        <v>23</v>
      </c>
      <c r="D162" s="316">
        <v>1</v>
      </c>
      <c r="E162" s="315"/>
      <c r="F162" s="317">
        <f>ROUND(ROUND(E162,2)*D162,2)</f>
        <v>0</v>
      </c>
    </row>
    <row r="163" spans="1:6" s="284" customFormat="1">
      <c r="A163" s="320"/>
      <c r="B163" s="276"/>
      <c r="C163" s="277"/>
      <c r="D163" s="287"/>
      <c r="E163" s="283"/>
      <c r="F163" s="243"/>
    </row>
    <row r="164" spans="1:6" s="284" customFormat="1" ht="38.25">
      <c r="A164" s="320">
        <v>69</v>
      </c>
      <c r="B164" s="276" t="s">
        <v>103</v>
      </c>
      <c r="C164" s="277" t="s">
        <v>25</v>
      </c>
      <c r="D164" s="316">
        <v>389.25</v>
      </c>
      <c r="E164" s="315"/>
      <c r="F164" s="317">
        <f>ROUND(ROUND(E164,2)*D164,2)</f>
        <v>0</v>
      </c>
    </row>
    <row r="165" spans="1:6" s="284" customFormat="1">
      <c r="A165" s="320"/>
      <c r="B165" s="276"/>
      <c r="C165" s="277"/>
      <c r="D165" s="287"/>
      <c r="E165" s="283"/>
      <c r="F165" s="243"/>
    </row>
    <row r="166" spans="1:6" s="284" customFormat="1">
      <c r="A166" s="320"/>
      <c r="B166" s="276"/>
      <c r="C166" s="277"/>
      <c r="D166" s="287"/>
      <c r="E166" s="283"/>
      <c r="F166" s="243"/>
    </row>
    <row r="167" spans="1:6" s="284" customFormat="1" ht="25.5">
      <c r="A167" s="320">
        <v>70</v>
      </c>
      <c r="B167" s="276" t="s">
        <v>40</v>
      </c>
      <c r="C167" s="277" t="s">
        <v>30</v>
      </c>
      <c r="D167" s="316">
        <v>42</v>
      </c>
      <c r="E167" s="315"/>
      <c r="F167" s="317">
        <f>ROUND(ROUND(E167,2)*D167,2)</f>
        <v>0</v>
      </c>
    </row>
    <row r="168" spans="1:6" s="284" customFormat="1">
      <c r="A168" s="320"/>
      <c r="B168" s="276"/>
      <c r="C168" s="277"/>
      <c r="D168" s="287"/>
      <c r="E168" s="283"/>
      <c r="F168" s="243"/>
    </row>
    <row r="169" spans="1:6" s="284" customFormat="1">
      <c r="A169" s="320"/>
      <c r="B169" s="276"/>
      <c r="C169" s="277"/>
      <c r="D169" s="287"/>
      <c r="E169" s="283"/>
      <c r="F169" s="243"/>
    </row>
    <row r="170" spans="1:6" s="284" customFormat="1" ht="51">
      <c r="A170" s="320">
        <v>71</v>
      </c>
      <c r="B170" s="276" t="s">
        <v>104</v>
      </c>
      <c r="C170" s="277" t="s">
        <v>25</v>
      </c>
      <c r="D170" s="316">
        <v>80.599999999999994</v>
      </c>
      <c r="E170" s="315"/>
      <c r="F170" s="317">
        <f>ROUND(ROUND(E170,2)*D170,2)</f>
        <v>0</v>
      </c>
    </row>
    <row r="171" spans="1:6" s="284" customFormat="1">
      <c r="A171" s="320"/>
      <c r="B171" s="276"/>
      <c r="C171" s="277"/>
      <c r="D171" s="287"/>
      <c r="E171" s="283"/>
      <c r="F171" s="243"/>
    </row>
    <row r="172" spans="1:6" s="284" customFormat="1">
      <c r="A172" s="320"/>
      <c r="B172" s="276"/>
      <c r="C172" s="277"/>
      <c r="D172" s="287"/>
      <c r="E172" s="283"/>
      <c r="F172" s="243"/>
    </row>
    <row r="173" spans="1:6" s="284" customFormat="1" ht="63.75">
      <c r="A173" s="320">
        <v>72</v>
      </c>
      <c r="B173" s="276" t="s">
        <v>105</v>
      </c>
      <c r="C173" s="277" t="s">
        <v>25</v>
      </c>
      <c r="D173" s="316">
        <v>15.4</v>
      </c>
      <c r="E173" s="315"/>
      <c r="F173" s="317">
        <f>ROUND(ROUND(E173,2)*D173,2)</f>
        <v>0</v>
      </c>
    </row>
    <row r="174" spans="1:6" s="284" customFormat="1">
      <c r="A174" s="320"/>
      <c r="B174" s="276"/>
      <c r="C174" s="277"/>
      <c r="D174" s="287"/>
      <c r="E174" s="283"/>
      <c r="F174" s="243"/>
    </row>
    <row r="175" spans="1:6" s="284" customFormat="1" ht="51">
      <c r="A175" s="320">
        <v>73</v>
      </c>
      <c r="B175" s="286" t="s">
        <v>106</v>
      </c>
      <c r="C175" s="277" t="s">
        <v>25</v>
      </c>
      <c r="D175" s="316">
        <v>27.3</v>
      </c>
      <c r="E175" s="315"/>
      <c r="F175" s="317">
        <f>ROUND(ROUND(E175,2)*D175,2)</f>
        <v>0</v>
      </c>
    </row>
    <row r="176" spans="1:6" s="284" customFormat="1">
      <c r="A176" s="320"/>
      <c r="B176" s="276"/>
      <c r="C176" s="277"/>
      <c r="D176" s="287"/>
      <c r="E176" s="283"/>
      <c r="F176" s="243"/>
    </row>
    <row r="177" spans="1:6" s="284" customFormat="1" ht="25.5">
      <c r="A177" s="320"/>
      <c r="B177" s="276" t="s">
        <v>107</v>
      </c>
      <c r="C177" s="277"/>
      <c r="D177" s="287"/>
      <c r="E177" s="283"/>
      <c r="F177" s="243"/>
    </row>
    <row r="178" spans="1:6" s="284" customFormat="1" ht="114.75">
      <c r="A178" s="320">
        <v>74</v>
      </c>
      <c r="B178" s="276" t="s">
        <v>108</v>
      </c>
      <c r="C178" s="277" t="s">
        <v>25</v>
      </c>
      <c r="D178" s="316">
        <v>83.15</v>
      </c>
      <c r="E178" s="315"/>
      <c r="F178" s="317">
        <f>ROUND(ROUND(E178,2)*D178,2)</f>
        <v>0</v>
      </c>
    </row>
    <row r="179" spans="1:6" s="284" customFormat="1">
      <c r="A179" s="320"/>
      <c r="B179" s="276"/>
      <c r="C179" s="277"/>
      <c r="D179" s="287"/>
      <c r="E179" s="283"/>
      <c r="F179" s="243"/>
    </row>
    <row r="180" spans="1:6" s="284" customFormat="1" ht="25.5">
      <c r="A180" s="320">
        <v>75</v>
      </c>
      <c r="B180" s="276" t="s">
        <v>109</v>
      </c>
      <c r="C180" s="277" t="s">
        <v>32</v>
      </c>
      <c r="D180" s="316">
        <v>3</v>
      </c>
      <c r="E180" s="315"/>
      <c r="F180" s="317">
        <f>ROUND(ROUND(E180,2)*D180,2)</f>
        <v>0</v>
      </c>
    </row>
    <row r="181" spans="1:6" s="284" customFormat="1">
      <c r="A181" s="320"/>
      <c r="B181" s="276"/>
      <c r="C181" s="277"/>
      <c r="D181" s="287"/>
      <c r="E181" s="283"/>
      <c r="F181" s="243"/>
    </row>
    <row r="182" spans="1:6" s="284" customFormat="1" ht="76.5">
      <c r="A182" s="320">
        <v>76</v>
      </c>
      <c r="B182" s="276" t="s">
        <v>110</v>
      </c>
      <c r="C182" s="277" t="s">
        <v>25</v>
      </c>
      <c r="D182" s="316">
        <v>100.8</v>
      </c>
      <c r="E182" s="315"/>
      <c r="F182" s="317">
        <f>ROUND(ROUND(E182,2)*D182,2)</f>
        <v>0</v>
      </c>
    </row>
    <row r="183" spans="1:6" s="284" customFormat="1">
      <c r="A183" s="320"/>
      <c r="B183" s="276"/>
      <c r="C183" s="277"/>
      <c r="D183" s="287"/>
      <c r="E183" s="283"/>
      <c r="F183" s="243"/>
    </row>
    <row r="184" spans="1:6" s="284" customFormat="1">
      <c r="A184" s="320"/>
      <c r="B184" s="276"/>
      <c r="C184" s="277"/>
      <c r="D184" s="287"/>
      <c r="E184" s="283"/>
      <c r="F184" s="243"/>
    </row>
    <row r="185" spans="1:6" s="284" customFormat="1" ht="38.25">
      <c r="A185" s="320">
        <v>77</v>
      </c>
      <c r="B185" s="276" t="s">
        <v>111</v>
      </c>
      <c r="C185" s="277" t="s">
        <v>32</v>
      </c>
      <c r="D185" s="316">
        <v>1</v>
      </c>
      <c r="E185" s="315"/>
      <c r="F185" s="317">
        <f>ROUND(ROUND(E185,2)*D185,2)</f>
        <v>0</v>
      </c>
    </row>
    <row r="186" spans="1:6" s="284" customFormat="1">
      <c r="A186" s="320"/>
      <c r="B186" s="276"/>
      <c r="C186" s="277"/>
      <c r="D186" s="287"/>
      <c r="E186" s="283"/>
      <c r="F186" s="243"/>
    </row>
    <row r="187" spans="1:6" s="284" customFormat="1">
      <c r="A187" s="320"/>
      <c r="B187" s="276"/>
      <c r="C187" s="277"/>
      <c r="D187" s="287"/>
      <c r="E187" s="283"/>
      <c r="F187" s="243"/>
    </row>
    <row r="188" spans="1:6" s="284" customFormat="1" ht="38.25">
      <c r="A188" s="320">
        <v>78</v>
      </c>
      <c r="B188" s="276" t="s">
        <v>112</v>
      </c>
      <c r="C188" s="277" t="s">
        <v>32</v>
      </c>
      <c r="D188" s="316">
        <v>1</v>
      </c>
      <c r="E188" s="315"/>
      <c r="F188" s="317">
        <f>ROUND(ROUND(E188,2)*D188,2)</f>
        <v>0</v>
      </c>
    </row>
    <row r="189" spans="1:6" s="284" customFormat="1">
      <c r="A189" s="320"/>
      <c r="B189" s="276"/>
      <c r="C189" s="277"/>
      <c r="D189" s="287"/>
      <c r="E189" s="283"/>
      <c r="F189" s="243"/>
    </row>
    <row r="190" spans="1:6" s="284" customFormat="1" ht="38.25">
      <c r="A190" s="320">
        <v>79</v>
      </c>
      <c r="B190" s="276" t="s">
        <v>113</v>
      </c>
      <c r="C190" s="277" t="s">
        <v>32</v>
      </c>
      <c r="D190" s="316">
        <v>1</v>
      </c>
      <c r="E190" s="315"/>
      <c r="F190" s="317">
        <f>ROUND(ROUND(E190,2)*D190,2)</f>
        <v>0</v>
      </c>
    </row>
    <row r="191" spans="1:6" s="284" customFormat="1">
      <c r="A191" s="320"/>
      <c r="B191" s="276"/>
      <c r="C191" s="277"/>
      <c r="D191" s="287"/>
      <c r="E191" s="283"/>
      <c r="F191" s="243"/>
    </row>
    <row r="192" spans="1:6" s="284" customFormat="1" ht="38.25">
      <c r="A192" s="320">
        <v>80</v>
      </c>
      <c r="B192" s="276" t="s">
        <v>114</v>
      </c>
      <c r="C192" s="277" t="s">
        <v>32</v>
      </c>
      <c r="D192" s="316">
        <v>1</v>
      </c>
      <c r="E192" s="315"/>
      <c r="F192" s="317">
        <f>ROUND(ROUND(E192,2)*D192,2)</f>
        <v>0</v>
      </c>
    </row>
    <row r="193" spans="1:7" s="284" customFormat="1">
      <c r="A193" s="320"/>
      <c r="B193" s="276"/>
      <c r="C193" s="277"/>
      <c r="D193" s="287"/>
      <c r="E193" s="283"/>
      <c r="F193" s="243"/>
    </row>
    <row r="194" spans="1:7" s="284" customFormat="1" ht="38.25">
      <c r="A194" s="320">
        <v>81</v>
      </c>
      <c r="B194" s="276" t="s">
        <v>115</v>
      </c>
      <c r="C194" s="277" t="s">
        <v>32</v>
      </c>
      <c r="D194" s="316">
        <v>1</v>
      </c>
      <c r="E194" s="315"/>
      <c r="F194" s="317">
        <f>ROUND(ROUND(E194,2)*D194,2)</f>
        <v>0</v>
      </c>
    </row>
    <row r="195" spans="1:7" s="284" customFormat="1">
      <c r="A195" s="320"/>
      <c r="B195" s="276"/>
      <c r="C195" s="277"/>
      <c r="D195" s="287"/>
      <c r="E195" s="283"/>
      <c r="F195" s="243"/>
    </row>
    <row r="196" spans="1:7" s="284" customFormat="1" ht="25.5">
      <c r="A196" s="320">
        <v>82</v>
      </c>
      <c r="B196" s="276" t="s">
        <v>57</v>
      </c>
      <c r="C196" s="277" t="s">
        <v>32</v>
      </c>
      <c r="D196" s="316">
        <v>2</v>
      </c>
      <c r="E196" s="315"/>
      <c r="F196" s="317">
        <f>ROUND(ROUND(E196,2)*D196,2)</f>
        <v>0</v>
      </c>
    </row>
    <row r="197" spans="1:7" s="284" customFormat="1">
      <c r="A197" s="320"/>
      <c r="B197" s="276"/>
      <c r="C197" s="277"/>
      <c r="D197" s="287"/>
      <c r="E197" s="283"/>
      <c r="F197" s="243"/>
    </row>
    <row r="198" spans="1:7" s="284" customFormat="1" ht="25.5">
      <c r="A198" s="320"/>
      <c r="B198" s="276" t="s">
        <v>116</v>
      </c>
      <c r="C198" s="277"/>
      <c r="D198" s="287"/>
      <c r="E198" s="283"/>
      <c r="F198" s="243"/>
    </row>
    <row r="199" spans="1:7" s="284" customFormat="1" ht="102">
      <c r="A199" s="320">
        <v>83</v>
      </c>
      <c r="B199" s="289" t="s">
        <v>117</v>
      </c>
      <c r="C199" s="277" t="s">
        <v>25</v>
      </c>
      <c r="D199" s="316">
        <v>19.2</v>
      </c>
      <c r="E199" s="315"/>
      <c r="F199" s="317">
        <f>ROUND(ROUND(E199,2)*D199,2)</f>
        <v>0</v>
      </c>
    </row>
    <row r="200" spans="1:7" s="284" customFormat="1">
      <c r="A200" s="320"/>
      <c r="B200" s="276"/>
      <c r="C200" s="277"/>
      <c r="D200" s="287"/>
      <c r="E200" s="283"/>
      <c r="F200" s="243"/>
    </row>
    <row r="201" spans="1:7" s="284" customFormat="1" ht="25.5">
      <c r="A201" s="320">
        <v>84</v>
      </c>
      <c r="B201" s="276" t="s">
        <v>118</v>
      </c>
      <c r="C201" s="277" t="s">
        <v>30</v>
      </c>
      <c r="D201" s="316">
        <v>10.5</v>
      </c>
      <c r="E201" s="315"/>
      <c r="F201" s="317">
        <f>ROUND(ROUND(E201,2)*D201,2)</f>
        <v>0</v>
      </c>
    </row>
    <row r="202" spans="1:7" s="284" customFormat="1">
      <c r="A202" s="320"/>
      <c r="B202" s="276"/>
      <c r="C202" s="277"/>
      <c r="D202" s="287"/>
      <c r="E202" s="283"/>
      <c r="F202" s="243"/>
    </row>
    <row r="203" spans="1:7" s="284" customFormat="1" ht="114.75">
      <c r="A203" s="320">
        <v>85</v>
      </c>
      <c r="B203" s="276" t="s">
        <v>119</v>
      </c>
      <c r="C203" s="277" t="s">
        <v>30</v>
      </c>
      <c r="D203" s="316">
        <v>10.5</v>
      </c>
      <c r="E203" s="315"/>
      <c r="F203" s="317">
        <f>ROUND(ROUND(E203,2)*D203,2)</f>
        <v>0</v>
      </c>
    </row>
    <row r="204" spans="1:7" s="284" customFormat="1">
      <c r="A204" s="320"/>
      <c r="B204" s="276"/>
      <c r="C204" s="277"/>
      <c r="D204" s="287"/>
      <c r="E204" s="283"/>
      <c r="F204" s="244"/>
    </row>
    <row r="205" spans="1:7" s="284" customFormat="1" ht="89.25">
      <c r="A205" s="320">
        <v>86</v>
      </c>
      <c r="B205" s="276" t="s">
        <v>120</v>
      </c>
      <c r="C205" s="277" t="s">
        <v>30</v>
      </c>
      <c r="D205" s="316">
        <v>18.5</v>
      </c>
      <c r="E205" s="315"/>
      <c r="F205" s="317">
        <f>ROUND(ROUND(E205,2)*D205,2)</f>
        <v>0</v>
      </c>
    </row>
    <row r="206" spans="1:7" s="284" customFormat="1">
      <c r="A206" s="320"/>
      <c r="B206" s="276"/>
      <c r="C206" s="276"/>
      <c r="D206" s="276"/>
      <c r="E206" s="276"/>
      <c r="F206" s="276"/>
      <c r="G206" s="276"/>
    </row>
    <row r="207" spans="1:7" s="284" customFormat="1" ht="51">
      <c r="A207" s="320">
        <v>87</v>
      </c>
      <c r="B207" s="276" t="s">
        <v>33</v>
      </c>
      <c r="C207" s="277" t="s">
        <v>32</v>
      </c>
      <c r="D207" s="316">
        <v>1</v>
      </c>
      <c r="E207" s="315"/>
      <c r="F207" s="317">
        <f>ROUND(ROUND(E207,2)*D207,2)</f>
        <v>0</v>
      </c>
    </row>
    <row r="208" spans="1:7" s="284" customFormat="1">
      <c r="A208" s="320"/>
      <c r="B208" s="276"/>
      <c r="C208" s="277"/>
      <c r="D208" s="287"/>
      <c r="E208" s="283"/>
      <c r="F208" s="244"/>
    </row>
    <row r="209" spans="1:6" s="284" customFormat="1" ht="25.5">
      <c r="A209" s="320"/>
      <c r="B209" s="276" t="s">
        <v>121</v>
      </c>
      <c r="C209" s="277"/>
      <c r="D209" s="287"/>
      <c r="E209" s="283"/>
      <c r="F209" s="244"/>
    </row>
    <row r="210" spans="1:6" s="284" customFormat="1" ht="63.75">
      <c r="A210" s="320">
        <v>88</v>
      </c>
      <c r="B210" s="289" t="s">
        <v>122</v>
      </c>
      <c r="C210" s="277" t="s">
        <v>25</v>
      </c>
      <c r="D210" s="316">
        <v>76.5</v>
      </c>
      <c r="E210" s="315"/>
      <c r="F210" s="317">
        <f>ROUND(ROUND(E210,2)*D210,2)</f>
        <v>0</v>
      </c>
    </row>
    <row r="211" spans="1:6" s="284" customFormat="1">
      <c r="A211" s="320"/>
      <c r="B211" s="276"/>
      <c r="C211" s="277"/>
      <c r="D211" s="287"/>
      <c r="E211" s="283"/>
      <c r="F211" s="244"/>
    </row>
    <row r="212" spans="1:6" s="284" customFormat="1">
      <c r="A212" s="320"/>
      <c r="B212" s="276"/>
      <c r="C212" s="277"/>
      <c r="D212" s="287"/>
      <c r="E212" s="283"/>
      <c r="F212" s="243"/>
    </row>
    <row r="213" spans="1:6" s="284" customFormat="1" ht="89.25">
      <c r="A213" s="320">
        <v>89</v>
      </c>
      <c r="B213" s="276" t="s">
        <v>123</v>
      </c>
      <c r="C213" s="277" t="s">
        <v>25</v>
      </c>
      <c r="D213" s="316">
        <v>66.650000000000006</v>
      </c>
      <c r="E213" s="315"/>
      <c r="F213" s="317">
        <f>ROUND(ROUND(E213,2)*D213,2)</f>
        <v>0</v>
      </c>
    </row>
    <row r="214" spans="1:6" s="284" customFormat="1">
      <c r="A214" s="320"/>
      <c r="B214" s="276"/>
      <c r="C214" s="277"/>
      <c r="D214" s="287"/>
      <c r="E214" s="283"/>
      <c r="F214" s="244"/>
    </row>
    <row r="215" spans="1:6" s="284" customFormat="1">
      <c r="A215" s="320"/>
      <c r="B215" s="276"/>
      <c r="C215" s="277"/>
      <c r="D215" s="287"/>
      <c r="E215" s="283"/>
      <c r="F215" s="243"/>
    </row>
    <row r="216" spans="1:6" s="284" customFormat="1" ht="51">
      <c r="A216" s="320">
        <v>90</v>
      </c>
      <c r="B216" s="276" t="s">
        <v>124</v>
      </c>
      <c r="C216" s="277" t="s">
        <v>32</v>
      </c>
      <c r="D216" s="316">
        <v>1</v>
      </c>
      <c r="E216" s="315"/>
      <c r="F216" s="317">
        <f>ROUND(ROUND(E216,2)*D216,2)</f>
        <v>0</v>
      </c>
    </row>
    <row r="217" spans="1:6" s="284" customFormat="1">
      <c r="A217" s="320"/>
      <c r="B217" s="276"/>
      <c r="C217" s="277"/>
      <c r="D217" s="287"/>
      <c r="E217" s="283"/>
      <c r="F217" s="244"/>
    </row>
    <row r="218" spans="1:6" s="284" customFormat="1">
      <c r="A218" s="320"/>
      <c r="B218" s="276"/>
      <c r="C218" s="277"/>
      <c r="D218" s="287"/>
      <c r="E218" s="283"/>
      <c r="F218" s="243"/>
    </row>
    <row r="219" spans="1:6" s="284" customFormat="1" ht="38.25">
      <c r="A219" s="320">
        <v>90</v>
      </c>
      <c r="B219" s="276" t="s">
        <v>125</v>
      </c>
      <c r="C219" s="277" t="s">
        <v>32</v>
      </c>
      <c r="D219" s="316">
        <v>1</v>
      </c>
      <c r="E219" s="315"/>
      <c r="F219" s="317">
        <f>ROUND(ROUND(E219,2)*D219,2)</f>
        <v>0</v>
      </c>
    </row>
    <row r="220" spans="1:6" s="284" customFormat="1">
      <c r="A220" s="320"/>
      <c r="B220" s="276"/>
      <c r="C220" s="277"/>
      <c r="D220" s="287"/>
      <c r="E220" s="283"/>
      <c r="F220" s="243"/>
    </row>
    <row r="221" spans="1:6" s="284" customFormat="1" ht="25.5">
      <c r="A221" s="320">
        <v>91</v>
      </c>
      <c r="B221" s="276" t="s">
        <v>109</v>
      </c>
      <c r="C221" s="277" t="s">
        <v>32</v>
      </c>
      <c r="D221" s="316">
        <v>2</v>
      </c>
      <c r="E221" s="315"/>
      <c r="F221" s="317">
        <f>ROUND(ROUND(E221,2)*D221,2)</f>
        <v>0</v>
      </c>
    </row>
    <row r="222" spans="1:6" s="284" customFormat="1">
      <c r="A222" s="320"/>
      <c r="B222" s="276"/>
      <c r="C222" s="277"/>
      <c r="D222" s="287"/>
      <c r="E222" s="283"/>
      <c r="F222" s="244"/>
    </row>
    <row r="223" spans="1:6" s="284" customFormat="1">
      <c r="A223" s="320"/>
      <c r="B223" s="276"/>
      <c r="C223" s="277"/>
      <c r="D223" s="287"/>
      <c r="E223" s="283"/>
      <c r="F223" s="243"/>
    </row>
    <row r="224" spans="1:6" s="284" customFormat="1" ht="127.5">
      <c r="A224" s="320">
        <v>92</v>
      </c>
      <c r="B224" s="289" t="s">
        <v>126</v>
      </c>
      <c r="C224" s="277" t="s">
        <v>23</v>
      </c>
      <c r="D224" s="316">
        <v>1</v>
      </c>
      <c r="E224" s="315"/>
      <c r="F224" s="317">
        <f>ROUND(ROUND(E224,2)*D224,2)</f>
        <v>0</v>
      </c>
    </row>
    <row r="225" spans="1:6" s="284" customFormat="1">
      <c r="A225" s="320"/>
      <c r="B225" s="276"/>
      <c r="C225" s="277"/>
      <c r="D225" s="287"/>
      <c r="E225" s="283"/>
      <c r="F225" s="244"/>
    </row>
    <row r="226" spans="1:6" s="284" customFormat="1" ht="25.5">
      <c r="A226" s="320">
        <v>93</v>
      </c>
      <c r="B226" s="276" t="s">
        <v>127</v>
      </c>
      <c r="C226" s="277" t="s">
        <v>27</v>
      </c>
      <c r="D226" s="316">
        <v>2</v>
      </c>
      <c r="E226" s="315"/>
      <c r="F226" s="317">
        <f>ROUND(ROUND(E226,2)*D226,2)</f>
        <v>0</v>
      </c>
    </row>
    <row r="227" spans="1:6" s="284" customFormat="1">
      <c r="A227" s="320"/>
      <c r="B227" s="276"/>
      <c r="C227" s="277"/>
      <c r="D227" s="287"/>
      <c r="E227" s="283"/>
      <c r="F227" s="244"/>
    </row>
    <row r="228" spans="1:6" s="284" customFormat="1">
      <c r="A228" s="320"/>
      <c r="B228" s="276"/>
      <c r="C228" s="277"/>
      <c r="D228" s="287"/>
      <c r="E228" s="283"/>
      <c r="F228" s="243"/>
    </row>
    <row r="229" spans="1:6" s="284" customFormat="1" ht="51">
      <c r="A229" s="320">
        <v>94</v>
      </c>
      <c r="B229" s="276" t="s">
        <v>128</v>
      </c>
      <c r="C229" s="277" t="s">
        <v>25</v>
      </c>
      <c r="D229" s="316">
        <v>49.55</v>
      </c>
      <c r="E229" s="315"/>
      <c r="F229" s="317">
        <f>ROUND(ROUND(E229,2)*D229,2)</f>
        <v>0</v>
      </c>
    </row>
    <row r="230" spans="1:6" s="284" customFormat="1">
      <c r="A230" s="320"/>
      <c r="B230" s="276"/>
      <c r="C230" s="277"/>
      <c r="D230" s="287"/>
      <c r="E230" s="283"/>
      <c r="F230" s="244"/>
    </row>
    <row r="231" spans="1:6" s="284" customFormat="1">
      <c r="A231" s="320">
        <v>95</v>
      </c>
      <c r="B231" s="276" t="s">
        <v>58</v>
      </c>
      <c r="C231" s="277"/>
      <c r="D231" s="287"/>
      <c r="E231" s="283"/>
      <c r="F231" s="243"/>
    </row>
    <row r="232" spans="1:6" s="284" customFormat="1">
      <c r="A232" s="320"/>
      <c r="B232" s="276"/>
      <c r="C232" s="277" t="s">
        <v>32</v>
      </c>
      <c r="D232" s="316">
        <v>1</v>
      </c>
      <c r="E232" s="315"/>
      <c r="F232" s="317">
        <f>ROUND(ROUND(E232,2)*D232,2)</f>
        <v>0</v>
      </c>
    </row>
    <row r="233" spans="1:6" s="284" customFormat="1" ht="25.5">
      <c r="A233" s="320"/>
      <c r="B233" s="276" t="s">
        <v>129</v>
      </c>
      <c r="C233" s="277"/>
      <c r="D233" s="287"/>
      <c r="E233" s="283"/>
      <c r="F233" s="244"/>
    </row>
    <row r="234" spans="1:6" s="284" customFormat="1" ht="63.75">
      <c r="A234" s="320">
        <v>96</v>
      </c>
      <c r="B234" s="276" t="s">
        <v>130</v>
      </c>
      <c r="C234" s="277" t="s">
        <v>25</v>
      </c>
      <c r="D234" s="316">
        <v>30.55</v>
      </c>
      <c r="E234" s="315"/>
      <c r="F234" s="317">
        <f>ROUND(ROUND(E234,2)*D234,2)</f>
        <v>0</v>
      </c>
    </row>
    <row r="235" spans="1:6" s="284" customFormat="1">
      <c r="A235" s="320"/>
      <c r="B235" s="276"/>
      <c r="C235" s="277"/>
      <c r="D235" s="287"/>
      <c r="E235" s="283"/>
      <c r="F235" s="244"/>
    </row>
    <row r="236" spans="1:6" s="284" customFormat="1">
      <c r="A236" s="320"/>
      <c r="B236" s="276"/>
      <c r="C236" s="277"/>
      <c r="D236" s="287"/>
      <c r="E236" s="283"/>
      <c r="F236" s="243"/>
    </row>
    <row r="237" spans="1:6" s="284" customFormat="1" ht="38.25">
      <c r="A237" s="320">
        <v>97</v>
      </c>
      <c r="B237" s="276" t="s">
        <v>131</v>
      </c>
      <c r="C237" s="277" t="s">
        <v>25</v>
      </c>
      <c r="D237" s="316">
        <v>72.45</v>
      </c>
      <c r="E237" s="315"/>
      <c r="F237" s="317">
        <f>ROUND(ROUND(E237,2)*D237,2)</f>
        <v>0</v>
      </c>
    </row>
    <row r="238" spans="1:6" s="284" customFormat="1">
      <c r="A238" s="320"/>
      <c r="B238" s="276"/>
      <c r="C238" s="277"/>
      <c r="D238" s="287"/>
      <c r="E238" s="283"/>
      <c r="F238" s="244"/>
    </row>
    <row r="239" spans="1:6" s="284" customFormat="1">
      <c r="A239" s="320"/>
      <c r="B239" s="276"/>
      <c r="C239" s="277"/>
      <c r="D239" s="287"/>
      <c r="E239" s="283"/>
      <c r="F239" s="243"/>
    </row>
    <row r="240" spans="1:6" s="284" customFormat="1" ht="51">
      <c r="A240" s="320">
        <v>98</v>
      </c>
      <c r="B240" s="276" t="s">
        <v>132</v>
      </c>
      <c r="C240" s="277" t="s">
        <v>32</v>
      </c>
      <c r="D240" s="316">
        <v>1</v>
      </c>
      <c r="E240" s="315"/>
      <c r="F240" s="317">
        <f>ROUND(ROUND(E240,2)*D240,2)</f>
        <v>0</v>
      </c>
    </row>
    <row r="241" spans="1:6" s="284" customFormat="1">
      <c r="A241" s="320"/>
      <c r="B241" s="276"/>
      <c r="C241" s="277"/>
      <c r="D241" s="287"/>
      <c r="E241" s="283"/>
      <c r="F241" s="244"/>
    </row>
    <row r="242" spans="1:6" s="284" customFormat="1">
      <c r="A242" s="320"/>
      <c r="B242" s="276"/>
      <c r="C242" s="277"/>
      <c r="D242" s="287"/>
      <c r="E242" s="283"/>
      <c r="F242" s="243"/>
    </row>
    <row r="243" spans="1:6" s="284" customFormat="1" ht="51">
      <c r="A243" s="320">
        <v>99</v>
      </c>
      <c r="B243" s="276" t="s">
        <v>133</v>
      </c>
      <c r="C243" s="277" t="s">
        <v>32</v>
      </c>
      <c r="D243" s="316">
        <v>1</v>
      </c>
      <c r="E243" s="315"/>
      <c r="F243" s="317">
        <f>ROUND(ROUND(E243,2)*D243,2)</f>
        <v>0</v>
      </c>
    </row>
    <row r="244" spans="1:6" s="284" customFormat="1">
      <c r="A244" s="320"/>
      <c r="B244" s="276"/>
      <c r="C244" s="277"/>
      <c r="D244" s="287"/>
      <c r="E244" s="283"/>
      <c r="F244" s="244"/>
    </row>
    <row r="245" spans="1:6" s="284" customFormat="1">
      <c r="A245" s="320"/>
      <c r="B245" s="276"/>
      <c r="C245" s="277"/>
      <c r="D245" s="287"/>
      <c r="E245" s="283"/>
      <c r="F245" s="243"/>
    </row>
    <row r="246" spans="1:6" s="284" customFormat="1" ht="25.5">
      <c r="A246" s="320">
        <v>100</v>
      </c>
      <c r="B246" s="276" t="s">
        <v>109</v>
      </c>
      <c r="C246" s="277" t="s">
        <v>32</v>
      </c>
      <c r="D246" s="316">
        <v>4</v>
      </c>
      <c r="E246" s="315"/>
      <c r="F246" s="317">
        <f>ROUND(ROUND(E246,2)*D246,2)</f>
        <v>0</v>
      </c>
    </row>
    <row r="247" spans="1:6" s="284" customFormat="1">
      <c r="A247" s="320"/>
      <c r="B247" s="276"/>
      <c r="C247" s="277"/>
      <c r="D247" s="287"/>
      <c r="E247" s="283"/>
      <c r="F247" s="244"/>
    </row>
    <row r="248" spans="1:6" s="284" customFormat="1">
      <c r="A248" s="320"/>
      <c r="B248" s="276"/>
      <c r="C248" s="277"/>
      <c r="D248" s="287"/>
      <c r="E248" s="283"/>
      <c r="F248" s="243"/>
    </row>
    <row r="249" spans="1:6" s="284" customFormat="1" ht="38.25">
      <c r="A249" s="320">
        <v>101</v>
      </c>
      <c r="B249" s="276" t="s">
        <v>134</v>
      </c>
      <c r="C249" s="277" t="s">
        <v>25</v>
      </c>
      <c r="D249" s="316">
        <v>30.55</v>
      </c>
      <c r="E249" s="315"/>
      <c r="F249" s="317">
        <f>ROUND(ROUND(E249,2)*D249,2)</f>
        <v>0</v>
      </c>
    </row>
    <row r="250" spans="1:6" s="284" customFormat="1">
      <c r="A250" s="320"/>
      <c r="B250" s="276"/>
      <c r="C250" s="277"/>
      <c r="D250" s="287"/>
      <c r="E250" s="283"/>
      <c r="F250" s="244"/>
    </row>
    <row r="251" spans="1:6" s="284" customFormat="1">
      <c r="A251" s="320"/>
      <c r="B251" s="276"/>
      <c r="C251" s="277"/>
      <c r="D251" s="287"/>
      <c r="E251" s="283"/>
      <c r="F251" s="243"/>
    </row>
    <row r="252" spans="1:6" s="284" customFormat="1" ht="25.5">
      <c r="A252" s="320">
        <v>102</v>
      </c>
      <c r="B252" s="276" t="s">
        <v>135</v>
      </c>
      <c r="C252" s="277" t="s">
        <v>32</v>
      </c>
      <c r="D252" s="316">
        <v>2</v>
      </c>
      <c r="E252" s="315"/>
      <c r="F252" s="317">
        <f>ROUND(ROUND(E252,2)*D252,2)</f>
        <v>0</v>
      </c>
    </row>
    <row r="253" spans="1:6" s="284" customFormat="1">
      <c r="A253" s="320"/>
      <c r="B253" s="276"/>
      <c r="C253" s="277"/>
      <c r="D253" s="287"/>
      <c r="E253" s="283"/>
      <c r="F253" s="244"/>
    </row>
    <row r="254" spans="1:6" s="284" customFormat="1">
      <c r="A254" s="320"/>
      <c r="B254" s="276"/>
      <c r="C254" s="277"/>
      <c r="D254" s="287"/>
      <c r="E254" s="283"/>
      <c r="F254" s="244"/>
    </row>
    <row r="255" spans="1:6" s="284" customFormat="1" ht="25.5">
      <c r="A255" s="320"/>
      <c r="B255" s="276" t="s">
        <v>136</v>
      </c>
      <c r="C255" s="277"/>
      <c r="D255" s="287"/>
      <c r="E255" s="283"/>
      <c r="F255" s="244"/>
    </row>
    <row r="256" spans="1:6" s="284" customFormat="1" ht="140.25">
      <c r="A256" s="320">
        <v>103</v>
      </c>
      <c r="B256" s="276" t="s">
        <v>137</v>
      </c>
      <c r="C256" s="277" t="s">
        <v>25</v>
      </c>
      <c r="D256" s="316">
        <v>11.2</v>
      </c>
      <c r="E256" s="315"/>
      <c r="F256" s="317">
        <f>ROUND(ROUND(E256,2)*D256,2)</f>
        <v>0</v>
      </c>
    </row>
    <row r="257" spans="1:6" s="284" customFormat="1">
      <c r="A257" s="320"/>
      <c r="B257" s="276"/>
      <c r="C257" s="277"/>
      <c r="D257" s="287"/>
      <c r="E257" s="283"/>
      <c r="F257" s="244"/>
    </row>
    <row r="258" spans="1:6" s="284" customFormat="1">
      <c r="A258" s="320"/>
      <c r="B258" s="276"/>
      <c r="C258" s="277"/>
      <c r="D258" s="287"/>
      <c r="E258" s="283"/>
      <c r="F258" s="243"/>
    </row>
    <row r="259" spans="1:6" s="284" customFormat="1" ht="51">
      <c r="A259" s="320">
        <v>104</v>
      </c>
      <c r="B259" s="276" t="s">
        <v>138</v>
      </c>
      <c r="C259" s="277" t="s">
        <v>25</v>
      </c>
      <c r="D259" s="316">
        <v>49.9</v>
      </c>
      <c r="E259" s="315"/>
      <c r="F259" s="317">
        <f>ROUND(ROUND(E259,2)*D259,2)</f>
        <v>0</v>
      </c>
    </row>
    <row r="260" spans="1:6" s="284" customFormat="1">
      <c r="A260" s="320"/>
      <c r="B260" s="276"/>
      <c r="C260" s="277"/>
      <c r="D260" s="287"/>
      <c r="E260" s="283"/>
      <c r="F260" s="244"/>
    </row>
    <row r="261" spans="1:6" s="284" customFormat="1">
      <c r="A261" s="320"/>
      <c r="B261" s="276"/>
      <c r="C261" s="277"/>
      <c r="D261" s="287"/>
      <c r="E261" s="283"/>
      <c r="F261" s="243"/>
    </row>
    <row r="262" spans="1:6" s="284" customFormat="1" ht="38.25">
      <c r="A262" s="320">
        <v>105</v>
      </c>
      <c r="B262" s="276" t="s">
        <v>139</v>
      </c>
      <c r="C262" s="277" t="s">
        <v>32</v>
      </c>
      <c r="D262" s="316">
        <v>2</v>
      </c>
      <c r="E262" s="315"/>
      <c r="F262" s="317">
        <f>ROUND(ROUND(E262,2)*D262,2)</f>
        <v>0</v>
      </c>
    </row>
    <row r="263" spans="1:6" s="284" customFormat="1">
      <c r="A263" s="320"/>
      <c r="B263" s="276"/>
      <c r="C263" s="277"/>
      <c r="D263" s="287"/>
      <c r="E263" s="283"/>
      <c r="F263" s="244"/>
    </row>
    <row r="264" spans="1:6" s="284" customFormat="1">
      <c r="A264" s="320"/>
      <c r="B264" s="276"/>
      <c r="C264" s="277"/>
      <c r="D264" s="287"/>
      <c r="E264" s="283"/>
      <c r="F264" s="243"/>
    </row>
    <row r="265" spans="1:6" s="284" customFormat="1">
      <c r="A265" s="320">
        <v>106</v>
      </c>
      <c r="B265" s="276" t="s">
        <v>140</v>
      </c>
      <c r="C265" s="277" t="s">
        <v>32</v>
      </c>
      <c r="D265" s="316">
        <v>2</v>
      </c>
      <c r="E265" s="315"/>
      <c r="F265" s="317">
        <f>ROUND(ROUND(E265,2)*D265,2)</f>
        <v>0</v>
      </c>
    </row>
    <row r="266" spans="1:6" s="284" customFormat="1">
      <c r="A266" s="320"/>
      <c r="B266" s="276"/>
      <c r="C266" s="277"/>
      <c r="D266" s="287"/>
      <c r="E266" s="283"/>
      <c r="F266" s="244"/>
    </row>
    <row r="267" spans="1:6" s="284" customFormat="1">
      <c r="A267" s="320"/>
      <c r="B267" s="276"/>
      <c r="C267" s="277"/>
      <c r="D267" s="287"/>
      <c r="E267" s="283"/>
      <c r="F267" s="243"/>
    </row>
    <row r="268" spans="1:6" s="284" customFormat="1" ht="51">
      <c r="A268" s="320">
        <v>107</v>
      </c>
      <c r="B268" s="276" t="s">
        <v>141</v>
      </c>
      <c r="C268" s="277" t="s">
        <v>23</v>
      </c>
      <c r="D268" s="316">
        <v>2</v>
      </c>
      <c r="E268" s="315"/>
      <c r="F268" s="317">
        <f>ROUND(ROUND(E268,2)*D268,2)</f>
        <v>0</v>
      </c>
    </row>
    <row r="269" spans="1:6" s="284" customFormat="1">
      <c r="A269" s="320"/>
      <c r="B269" s="276"/>
      <c r="C269" s="277"/>
      <c r="D269" s="287"/>
      <c r="E269" s="283"/>
      <c r="F269" s="244"/>
    </row>
    <row r="270" spans="1:6" s="284" customFormat="1">
      <c r="A270" s="320"/>
      <c r="B270" s="276"/>
      <c r="C270" s="277"/>
      <c r="D270" s="287"/>
      <c r="E270" s="283"/>
      <c r="F270" s="243"/>
    </row>
    <row r="271" spans="1:6" s="284" customFormat="1" ht="25.5">
      <c r="A271" s="320">
        <v>108</v>
      </c>
      <c r="B271" s="276" t="s">
        <v>142</v>
      </c>
      <c r="C271" s="277" t="s">
        <v>23</v>
      </c>
      <c r="D271" s="316">
        <v>1</v>
      </c>
      <c r="E271" s="315"/>
      <c r="F271" s="317">
        <f>ROUND(ROUND(E271,2)*D271,2)</f>
        <v>0</v>
      </c>
    </row>
    <row r="272" spans="1:6" s="284" customFormat="1">
      <c r="A272" s="320"/>
      <c r="B272" s="276"/>
      <c r="C272" s="277"/>
      <c r="D272" s="287"/>
      <c r="E272" s="283"/>
      <c r="F272" s="244"/>
    </row>
    <row r="273" spans="1:6" s="284" customFormat="1">
      <c r="A273" s="320"/>
      <c r="B273" s="276"/>
      <c r="C273" s="277"/>
      <c r="D273" s="287"/>
      <c r="E273" s="283"/>
      <c r="F273" s="243"/>
    </row>
    <row r="274" spans="1:6" s="284" customFormat="1" ht="38.25">
      <c r="A274" s="320">
        <v>109</v>
      </c>
      <c r="B274" s="276" t="s">
        <v>134</v>
      </c>
      <c r="C274" s="277" t="s">
        <v>25</v>
      </c>
      <c r="D274" s="316">
        <v>11.2</v>
      </c>
      <c r="E274" s="315"/>
      <c r="F274" s="317">
        <f>ROUND(ROUND(E274,2)*D274,2)</f>
        <v>0</v>
      </c>
    </row>
    <row r="275" spans="1:6" s="284" customFormat="1">
      <c r="A275" s="320"/>
      <c r="B275" s="276"/>
      <c r="C275" s="277"/>
      <c r="D275" s="287"/>
      <c r="E275" s="283"/>
      <c r="F275" s="244"/>
    </row>
    <row r="276" spans="1:6" s="284" customFormat="1">
      <c r="A276" s="320"/>
      <c r="B276" s="276"/>
      <c r="C276" s="277"/>
      <c r="D276" s="287"/>
      <c r="E276" s="283"/>
      <c r="F276" s="244"/>
    </row>
    <row r="277" spans="1:6" s="284" customFormat="1" ht="38.25">
      <c r="A277" s="320"/>
      <c r="B277" s="276" t="s">
        <v>143</v>
      </c>
      <c r="C277" s="277"/>
      <c r="D277" s="287"/>
      <c r="E277" s="283"/>
      <c r="F277" s="243"/>
    </row>
    <row r="278" spans="1:6" s="284" customFormat="1" ht="63.75">
      <c r="A278" s="320">
        <v>110</v>
      </c>
      <c r="B278" s="276" t="s">
        <v>130</v>
      </c>
      <c r="C278" s="277" t="s">
        <v>25</v>
      </c>
      <c r="D278" s="316">
        <v>75</v>
      </c>
      <c r="E278" s="315"/>
      <c r="F278" s="317">
        <f>ROUND(ROUND(E278,2)*D278,2)</f>
        <v>0</v>
      </c>
    </row>
    <row r="279" spans="1:6" s="284" customFormat="1">
      <c r="A279" s="320"/>
      <c r="B279" s="276"/>
      <c r="C279" s="277"/>
      <c r="D279" s="287"/>
      <c r="E279" s="283"/>
      <c r="F279" s="244"/>
    </row>
    <row r="280" spans="1:6" s="284" customFormat="1">
      <c r="A280" s="320"/>
      <c r="B280" s="276"/>
      <c r="C280" s="277"/>
      <c r="D280" s="287"/>
      <c r="E280" s="283"/>
      <c r="F280" s="243"/>
    </row>
    <row r="281" spans="1:6" s="284" customFormat="1" ht="25.5">
      <c r="A281" s="320">
        <v>111</v>
      </c>
      <c r="B281" s="276" t="s">
        <v>109</v>
      </c>
      <c r="C281" s="277" t="s">
        <v>32</v>
      </c>
      <c r="D281" s="316">
        <v>2</v>
      </c>
      <c r="E281" s="315"/>
      <c r="F281" s="317">
        <f>ROUND(ROUND(E281,2)*D281,2)</f>
        <v>0</v>
      </c>
    </row>
    <row r="282" spans="1:6" s="284" customFormat="1">
      <c r="A282" s="320"/>
      <c r="B282" s="276"/>
      <c r="C282" s="277"/>
      <c r="D282" s="287"/>
      <c r="E282" s="283"/>
      <c r="F282" s="244"/>
    </row>
    <row r="283" spans="1:6" s="284" customFormat="1">
      <c r="A283" s="320"/>
      <c r="B283" s="276"/>
      <c r="C283" s="277"/>
      <c r="D283" s="287"/>
      <c r="E283" s="283"/>
      <c r="F283" s="243"/>
    </row>
    <row r="284" spans="1:6" s="284" customFormat="1" ht="51">
      <c r="A284" s="320">
        <v>112</v>
      </c>
      <c r="B284" s="276" t="s">
        <v>144</v>
      </c>
      <c r="C284" s="277" t="s">
        <v>32</v>
      </c>
      <c r="D284" s="316">
        <v>32</v>
      </c>
      <c r="E284" s="315"/>
      <c r="F284" s="317">
        <f>ROUND(ROUND(E284,2)*D284,2)</f>
        <v>0</v>
      </c>
    </row>
    <row r="285" spans="1:6" s="284" customFormat="1">
      <c r="A285" s="320"/>
      <c r="B285" s="276"/>
      <c r="C285" s="277"/>
      <c r="D285" s="287"/>
      <c r="E285" s="283"/>
      <c r="F285" s="244"/>
    </row>
    <row r="286" spans="1:6" s="284" customFormat="1">
      <c r="A286" s="320"/>
      <c r="B286" s="276"/>
      <c r="C286" s="277"/>
      <c r="D286" s="287"/>
      <c r="E286" s="283"/>
      <c r="F286" s="243"/>
    </row>
    <row r="287" spans="1:6" s="284" customFormat="1" ht="127.5">
      <c r="A287" s="320">
        <v>113</v>
      </c>
      <c r="B287" s="276" t="s">
        <v>145</v>
      </c>
      <c r="C287" s="277" t="s">
        <v>23</v>
      </c>
      <c r="D287" s="316">
        <v>1</v>
      </c>
      <c r="E287" s="315"/>
      <c r="F287" s="317">
        <f>ROUND(ROUND(E287,2)*D287,2)</f>
        <v>0</v>
      </c>
    </row>
    <row r="288" spans="1:6" s="284" customFormat="1">
      <c r="A288" s="320"/>
      <c r="B288" s="276"/>
      <c r="C288" s="277"/>
      <c r="D288" s="287"/>
      <c r="E288" s="283"/>
      <c r="F288" s="244"/>
    </row>
    <row r="289" spans="1:7" s="284" customFormat="1">
      <c r="A289" s="320"/>
      <c r="B289" s="276"/>
      <c r="C289" s="277"/>
      <c r="D289" s="287"/>
      <c r="E289" s="283"/>
      <c r="F289" s="243"/>
    </row>
    <row r="290" spans="1:7" s="284" customFormat="1" ht="114.75">
      <c r="A290" s="320">
        <v>114</v>
      </c>
      <c r="B290" s="276" t="s">
        <v>146</v>
      </c>
      <c r="C290" s="277" t="s">
        <v>23</v>
      </c>
      <c r="D290" s="316">
        <v>1</v>
      </c>
      <c r="E290" s="315"/>
      <c r="F290" s="317">
        <f>ROUND(ROUND(E290,2)*D290,2)</f>
        <v>0</v>
      </c>
    </row>
    <row r="291" spans="1:7" s="284" customFormat="1">
      <c r="A291" s="320"/>
      <c r="B291" s="276"/>
      <c r="C291" s="277"/>
      <c r="D291" s="287"/>
      <c r="E291" s="283"/>
      <c r="F291" s="244"/>
    </row>
    <row r="292" spans="1:7" s="284" customFormat="1">
      <c r="A292" s="320"/>
      <c r="B292" s="276"/>
      <c r="C292" s="277"/>
      <c r="D292" s="287"/>
      <c r="E292" s="283"/>
      <c r="F292" s="243"/>
    </row>
    <row r="293" spans="1:7" s="284" customFormat="1" ht="25.5">
      <c r="A293" s="320">
        <v>115</v>
      </c>
      <c r="B293" s="276" t="s">
        <v>57</v>
      </c>
      <c r="C293" s="277" t="s">
        <v>147</v>
      </c>
      <c r="D293" s="316">
        <v>1</v>
      </c>
      <c r="E293" s="315"/>
      <c r="F293" s="317">
        <f>ROUND(ROUND(E293,2)*D293,2)</f>
        <v>0</v>
      </c>
    </row>
    <row r="294" spans="1:7" s="284" customFormat="1">
      <c r="A294" s="320"/>
      <c r="B294" s="276"/>
      <c r="C294" s="277"/>
      <c r="D294" s="287"/>
      <c r="E294" s="283"/>
      <c r="F294" s="244"/>
    </row>
    <row r="295" spans="1:7" s="284" customFormat="1">
      <c r="A295" s="320"/>
      <c r="B295" s="276"/>
      <c r="C295" s="277"/>
      <c r="D295" s="287"/>
      <c r="E295" s="283"/>
      <c r="F295" s="243"/>
    </row>
    <row r="296" spans="1:7" s="284" customFormat="1">
      <c r="A296" s="320">
        <v>116</v>
      </c>
      <c r="B296" s="276" t="s">
        <v>58</v>
      </c>
      <c r="C296" s="277" t="s">
        <v>32</v>
      </c>
      <c r="D296" s="316">
        <v>1</v>
      </c>
      <c r="E296" s="315"/>
      <c r="F296" s="317">
        <f>ROUND(ROUND(E296,2)*D296,2)</f>
        <v>0</v>
      </c>
    </row>
    <row r="297" spans="1:7" s="284" customFormat="1">
      <c r="A297" s="320"/>
      <c r="B297" s="276"/>
      <c r="C297" s="277"/>
      <c r="D297" s="287"/>
      <c r="E297" s="283"/>
      <c r="F297" s="244"/>
    </row>
    <row r="298" spans="1:7" s="284" customFormat="1">
      <c r="A298" s="320"/>
      <c r="B298" s="276"/>
      <c r="C298" s="277"/>
      <c r="D298" s="287"/>
      <c r="E298" s="283"/>
      <c r="F298" s="243"/>
    </row>
    <row r="299" spans="1:7" s="284" customFormat="1" ht="38.25">
      <c r="A299" s="320">
        <v>117</v>
      </c>
      <c r="B299" s="276" t="s">
        <v>148</v>
      </c>
      <c r="C299" s="277" t="s">
        <v>25</v>
      </c>
      <c r="D299" s="316">
        <v>14</v>
      </c>
      <c r="E299" s="315"/>
      <c r="F299" s="317">
        <f>ROUND(ROUND(E299,2)*D299,2)</f>
        <v>0</v>
      </c>
    </row>
    <row r="300" spans="1:7" s="284" customFormat="1">
      <c r="A300" s="320"/>
      <c r="B300" s="276"/>
      <c r="C300" s="277"/>
      <c r="D300" s="287"/>
      <c r="E300" s="283"/>
      <c r="F300" s="244"/>
    </row>
    <row r="301" spans="1:7" s="284" customFormat="1">
      <c r="A301" s="320"/>
      <c r="B301" s="276"/>
      <c r="C301" s="277"/>
      <c r="D301" s="287"/>
      <c r="E301" s="283"/>
      <c r="F301" s="243"/>
    </row>
    <row r="302" spans="1:7" s="284" customFormat="1" ht="76.5">
      <c r="A302" s="320">
        <v>118</v>
      </c>
      <c r="B302" s="276" t="s">
        <v>149</v>
      </c>
      <c r="C302" s="277" t="s">
        <v>32</v>
      </c>
      <c r="D302" s="316">
        <v>1</v>
      </c>
      <c r="E302" s="315"/>
      <c r="F302" s="317">
        <f>ROUND(ROUND(E302,2)*D302,2)</f>
        <v>0</v>
      </c>
    </row>
    <row r="303" spans="1:7" s="284" customFormat="1">
      <c r="A303" s="320"/>
      <c r="B303" s="276"/>
      <c r="C303" s="276"/>
      <c r="D303" s="276"/>
      <c r="E303" s="276"/>
      <c r="F303" s="276"/>
      <c r="G303" s="276"/>
    </row>
    <row r="304" spans="1:7" s="284" customFormat="1" ht="25.5">
      <c r="A304" s="320"/>
      <c r="B304" s="276" t="s">
        <v>150</v>
      </c>
      <c r="C304" s="277"/>
      <c r="D304" s="287"/>
      <c r="E304" s="283"/>
      <c r="F304" s="243"/>
    </row>
    <row r="305" spans="1:8" s="284" customFormat="1" ht="38.25">
      <c r="A305" s="320">
        <v>119</v>
      </c>
      <c r="B305" s="276" t="s">
        <v>151</v>
      </c>
      <c r="C305" s="277" t="s">
        <v>25</v>
      </c>
      <c r="D305" s="316">
        <v>1.6</v>
      </c>
      <c r="E305" s="315"/>
      <c r="F305" s="317">
        <f>ROUND(ROUND(E305,2)*D305,2)</f>
        <v>0</v>
      </c>
    </row>
    <row r="306" spans="1:8" s="284" customFormat="1">
      <c r="A306" s="320"/>
      <c r="B306" s="276"/>
      <c r="C306" s="276"/>
      <c r="D306" s="276"/>
      <c r="E306" s="276"/>
      <c r="F306" s="276"/>
      <c r="G306" s="276"/>
      <c r="H306" s="276"/>
    </row>
    <row r="307" spans="1:8" s="284" customFormat="1" ht="38.25">
      <c r="A307" s="320">
        <v>120</v>
      </c>
      <c r="B307" s="276" t="s">
        <v>96</v>
      </c>
      <c r="C307" s="277" t="s">
        <v>25</v>
      </c>
      <c r="D307" s="316">
        <v>12.35</v>
      </c>
      <c r="E307" s="315"/>
      <c r="F307" s="317">
        <f>ROUND(ROUND(E307,2)*D307,2)</f>
        <v>0</v>
      </c>
    </row>
    <row r="308" spans="1:8" s="284" customFormat="1">
      <c r="A308" s="320"/>
      <c r="B308" s="276"/>
      <c r="C308" s="277"/>
      <c r="D308" s="287"/>
      <c r="E308" s="283"/>
      <c r="F308" s="244"/>
    </row>
    <row r="309" spans="1:8" s="284" customFormat="1">
      <c r="A309" s="320"/>
      <c r="B309" s="276"/>
      <c r="C309" s="277"/>
      <c r="D309" s="287"/>
      <c r="E309" s="283"/>
      <c r="F309" s="243"/>
    </row>
    <row r="310" spans="1:8" s="284" customFormat="1" ht="25.5">
      <c r="A310" s="320">
        <v>121</v>
      </c>
      <c r="B310" s="276" t="s">
        <v>152</v>
      </c>
      <c r="C310" s="277" t="s">
        <v>25</v>
      </c>
      <c r="D310" s="316">
        <v>69.3</v>
      </c>
      <c r="E310" s="315"/>
      <c r="F310" s="317">
        <f>ROUND(ROUND(E310,2)*D310,2)</f>
        <v>0</v>
      </c>
    </row>
    <row r="311" spans="1:8" s="284" customFormat="1">
      <c r="A311" s="320"/>
      <c r="B311" s="276"/>
      <c r="C311" s="277"/>
      <c r="D311" s="287"/>
      <c r="E311" s="283"/>
      <c r="F311" s="244"/>
    </row>
    <row r="312" spans="1:8" s="284" customFormat="1">
      <c r="A312" s="320"/>
      <c r="B312" s="276"/>
      <c r="C312" s="276"/>
      <c r="D312" s="276"/>
      <c r="E312" s="276"/>
      <c r="F312" s="276"/>
    </row>
    <row r="313" spans="1:8" s="284" customFormat="1" ht="25.5">
      <c r="A313" s="320">
        <v>122</v>
      </c>
      <c r="B313" s="276" t="s">
        <v>57</v>
      </c>
      <c r="C313" s="277" t="s">
        <v>32</v>
      </c>
      <c r="D313" s="316">
        <v>1</v>
      </c>
      <c r="E313" s="315"/>
      <c r="F313" s="317">
        <f>ROUND(ROUND(E313,2)*D313,2)</f>
        <v>0</v>
      </c>
    </row>
    <row r="314" spans="1:8" s="284" customFormat="1">
      <c r="A314" s="320"/>
      <c r="B314" s="276"/>
      <c r="C314" s="277"/>
      <c r="D314" s="287"/>
      <c r="E314" s="283"/>
      <c r="F314" s="244"/>
    </row>
    <row r="315" spans="1:8" s="284" customFormat="1">
      <c r="A315" s="320"/>
      <c r="B315" s="276"/>
      <c r="C315" s="277"/>
      <c r="D315" s="287"/>
      <c r="E315" s="283"/>
      <c r="F315" s="243"/>
    </row>
    <row r="316" spans="1:8" s="284" customFormat="1" ht="38.25">
      <c r="A316" s="320">
        <v>123</v>
      </c>
      <c r="B316" s="276" t="s">
        <v>153</v>
      </c>
      <c r="C316" s="277" t="s">
        <v>25</v>
      </c>
      <c r="D316" s="316">
        <v>6.5</v>
      </c>
      <c r="E316" s="315"/>
      <c r="F316" s="317">
        <f>ROUND(ROUND(E316,2)*D316,2)</f>
        <v>0</v>
      </c>
    </row>
    <row r="317" spans="1:8" s="284" customFormat="1">
      <c r="A317" s="320"/>
      <c r="B317" s="276"/>
      <c r="C317" s="277"/>
      <c r="D317" s="287"/>
      <c r="E317" s="283"/>
      <c r="F317" s="244"/>
    </row>
    <row r="318" spans="1:8" s="284" customFormat="1">
      <c r="A318" s="320"/>
      <c r="B318" s="276"/>
      <c r="C318" s="277"/>
      <c r="D318" s="287"/>
      <c r="E318" s="283"/>
      <c r="F318" s="243"/>
    </row>
    <row r="319" spans="1:8" s="284" customFormat="1" ht="63.75">
      <c r="A319" s="320">
        <v>124</v>
      </c>
      <c r="B319" s="276" t="s">
        <v>154</v>
      </c>
      <c r="C319" s="277" t="s">
        <v>32</v>
      </c>
      <c r="D319" s="316">
        <v>1</v>
      </c>
      <c r="E319" s="315"/>
      <c r="F319" s="317">
        <f>ROUND(ROUND(E319,2)*D319,2)</f>
        <v>0</v>
      </c>
    </row>
    <row r="320" spans="1:8" s="284" customFormat="1">
      <c r="A320" s="320"/>
      <c r="B320" s="276"/>
      <c r="C320" s="277"/>
      <c r="D320" s="287"/>
      <c r="E320" s="283"/>
      <c r="F320" s="243"/>
    </row>
    <row r="321" spans="1:6" s="284" customFormat="1" ht="25.5">
      <c r="A321" s="320">
        <v>125</v>
      </c>
      <c r="B321" s="276" t="s">
        <v>155</v>
      </c>
      <c r="C321" s="277" t="s">
        <v>32</v>
      </c>
      <c r="D321" s="316">
        <v>1</v>
      </c>
      <c r="E321" s="315"/>
      <c r="F321" s="317">
        <f>ROUND(ROUND(E321,2)*D321,2)</f>
        <v>0</v>
      </c>
    </row>
    <row r="322" spans="1:6" s="284" customFormat="1">
      <c r="A322" s="320"/>
      <c r="B322" s="276"/>
      <c r="C322" s="277"/>
      <c r="D322" s="287"/>
      <c r="E322" s="283"/>
      <c r="F322" s="244"/>
    </row>
    <row r="323" spans="1:6" s="284" customFormat="1">
      <c r="A323" s="320"/>
      <c r="B323" s="276"/>
      <c r="C323" s="277"/>
      <c r="D323" s="287"/>
      <c r="E323" s="283"/>
      <c r="F323" s="243"/>
    </row>
    <row r="324" spans="1:6" s="284" customFormat="1" ht="51">
      <c r="A324" s="320">
        <v>126</v>
      </c>
      <c r="B324" s="276" t="s">
        <v>156</v>
      </c>
      <c r="C324" s="277" t="s">
        <v>32</v>
      </c>
      <c r="D324" s="316">
        <v>1</v>
      </c>
      <c r="E324" s="315"/>
      <c r="F324" s="317">
        <f>ROUND(ROUND(E324,2)*D324,2)</f>
        <v>0</v>
      </c>
    </row>
    <row r="325" spans="1:6" s="284" customFormat="1">
      <c r="A325" s="320"/>
      <c r="B325" s="276"/>
      <c r="C325" s="277"/>
      <c r="D325" s="287"/>
      <c r="E325" s="283"/>
      <c r="F325" s="244"/>
    </row>
    <row r="326" spans="1:6" s="284" customFormat="1">
      <c r="A326" s="320"/>
      <c r="B326" s="276"/>
      <c r="C326" s="277"/>
      <c r="D326" s="287"/>
      <c r="E326" s="283"/>
      <c r="F326" s="244"/>
    </row>
    <row r="327" spans="1:6" s="284" customFormat="1" ht="25.5">
      <c r="A327" s="320"/>
      <c r="B327" s="276" t="s">
        <v>157</v>
      </c>
      <c r="C327" s="277"/>
      <c r="D327" s="287"/>
      <c r="E327" s="283"/>
      <c r="F327" s="243"/>
    </row>
    <row r="328" spans="1:6" s="284" customFormat="1" ht="63.75">
      <c r="A328" s="320">
        <v>127</v>
      </c>
      <c r="B328" s="276" t="s">
        <v>130</v>
      </c>
      <c r="C328" s="277" t="s">
        <v>25</v>
      </c>
      <c r="D328" s="316">
        <v>14.15</v>
      </c>
      <c r="E328" s="315"/>
      <c r="F328" s="317">
        <f>ROUND(ROUND(E328,2)*D328,2)</f>
        <v>0</v>
      </c>
    </row>
    <row r="329" spans="1:6" s="284" customFormat="1">
      <c r="A329" s="320"/>
      <c r="B329" s="276"/>
      <c r="C329" s="277"/>
      <c r="D329" s="287"/>
      <c r="E329" s="283"/>
      <c r="F329" s="244"/>
    </row>
    <row r="330" spans="1:6" s="284" customFormat="1">
      <c r="A330" s="320"/>
      <c r="B330" s="276"/>
      <c r="C330" s="277"/>
      <c r="D330" s="287"/>
      <c r="E330" s="283"/>
      <c r="F330" s="243"/>
    </row>
    <row r="331" spans="1:6" s="284" customFormat="1" ht="25.5">
      <c r="A331" s="320">
        <v>128</v>
      </c>
      <c r="B331" s="276" t="s">
        <v>155</v>
      </c>
      <c r="C331" s="277" t="s">
        <v>32</v>
      </c>
      <c r="D331" s="316">
        <v>1</v>
      </c>
      <c r="E331" s="315"/>
      <c r="F331" s="317">
        <f>ROUND(ROUND(E331,2)*D331,2)</f>
        <v>0</v>
      </c>
    </row>
    <row r="332" spans="1:6" s="284" customFormat="1">
      <c r="A332" s="320"/>
      <c r="B332" s="276"/>
      <c r="C332" s="277"/>
      <c r="D332" s="287"/>
      <c r="E332" s="283"/>
      <c r="F332" s="244"/>
    </row>
    <row r="333" spans="1:6" s="284" customFormat="1">
      <c r="A333" s="320"/>
      <c r="B333" s="276"/>
      <c r="C333" s="277"/>
      <c r="D333" s="287"/>
      <c r="E333" s="283"/>
      <c r="F333" s="243"/>
    </row>
    <row r="334" spans="1:6" s="284" customFormat="1" ht="38.25">
      <c r="A334" s="320">
        <v>129</v>
      </c>
      <c r="B334" s="276" t="s">
        <v>134</v>
      </c>
      <c r="C334" s="277" t="s">
        <v>25</v>
      </c>
      <c r="D334" s="316">
        <v>14.15</v>
      </c>
      <c r="E334" s="315"/>
      <c r="F334" s="317">
        <f>ROUND(ROUND(E334,2)*D334,2)</f>
        <v>0</v>
      </c>
    </row>
    <row r="335" spans="1:6" s="284" customFormat="1">
      <c r="A335" s="320"/>
      <c r="B335" s="276"/>
      <c r="C335" s="277"/>
      <c r="D335" s="287"/>
      <c r="E335" s="283"/>
      <c r="F335" s="244"/>
    </row>
    <row r="336" spans="1:6" s="284" customFormat="1">
      <c r="A336" s="320"/>
      <c r="B336" s="276"/>
      <c r="C336" s="277"/>
      <c r="D336" s="287"/>
      <c r="E336" s="283"/>
      <c r="F336" s="244"/>
    </row>
    <row r="337" spans="1:6" s="284" customFormat="1" ht="25.5">
      <c r="A337" s="320"/>
      <c r="B337" s="276" t="s">
        <v>158</v>
      </c>
      <c r="C337" s="277"/>
      <c r="D337" s="287"/>
      <c r="E337" s="283"/>
      <c r="F337" s="243"/>
    </row>
    <row r="338" spans="1:6" s="284" customFormat="1" ht="51">
      <c r="A338" s="320">
        <v>130</v>
      </c>
      <c r="B338" s="276" t="s">
        <v>159</v>
      </c>
      <c r="C338" s="277" t="s">
        <v>25</v>
      </c>
      <c r="D338" s="316">
        <v>9</v>
      </c>
      <c r="E338" s="315"/>
      <c r="F338" s="317">
        <f>ROUND(ROUND(E338,2)*D338,2)</f>
        <v>0</v>
      </c>
    </row>
    <row r="339" spans="1:6" s="284" customFormat="1">
      <c r="A339" s="320"/>
      <c r="B339" s="276"/>
      <c r="C339" s="277"/>
      <c r="D339" s="287"/>
      <c r="E339" s="283"/>
      <c r="F339" s="244"/>
    </row>
    <row r="340" spans="1:6" s="284" customFormat="1">
      <c r="A340" s="320"/>
      <c r="B340" s="276"/>
      <c r="C340" s="277"/>
      <c r="D340" s="287"/>
      <c r="E340" s="283"/>
      <c r="F340" s="243"/>
    </row>
    <row r="341" spans="1:6" s="284" customFormat="1" ht="51">
      <c r="A341" s="320">
        <v>132</v>
      </c>
      <c r="B341" s="276" t="s">
        <v>160</v>
      </c>
      <c r="C341" s="277" t="s">
        <v>25</v>
      </c>
      <c r="D341" s="316">
        <v>157.6</v>
      </c>
      <c r="E341" s="315"/>
      <c r="F341" s="317">
        <f>ROUND(ROUND(E341,2)*D341,2)</f>
        <v>0</v>
      </c>
    </row>
    <row r="342" spans="1:6" s="284" customFormat="1">
      <c r="A342" s="320"/>
      <c r="B342" s="276"/>
      <c r="C342" s="277"/>
      <c r="D342" s="287"/>
      <c r="E342" s="283"/>
      <c r="F342" s="244"/>
    </row>
    <row r="343" spans="1:6" s="284" customFormat="1">
      <c r="A343" s="320"/>
      <c r="B343" s="276"/>
      <c r="C343" s="277"/>
      <c r="D343" s="287"/>
      <c r="E343" s="283"/>
      <c r="F343" s="243"/>
    </row>
    <row r="344" spans="1:6" s="284" customFormat="1" ht="38.25">
      <c r="A344" s="320">
        <v>133</v>
      </c>
      <c r="B344" s="276" t="s">
        <v>161</v>
      </c>
      <c r="C344" s="277" t="s">
        <v>25</v>
      </c>
      <c r="D344" s="316">
        <v>72.349999999999994</v>
      </c>
      <c r="E344" s="315"/>
      <c r="F344" s="317">
        <f>ROUND(ROUND(E344,2)*D344,2)</f>
        <v>0</v>
      </c>
    </row>
    <row r="345" spans="1:6" s="284" customFormat="1">
      <c r="A345" s="320"/>
      <c r="B345" s="276"/>
      <c r="C345" s="277"/>
      <c r="D345" s="287"/>
      <c r="E345" s="283"/>
      <c r="F345" s="244"/>
    </row>
    <row r="346" spans="1:6" s="284" customFormat="1">
      <c r="A346" s="320"/>
      <c r="B346" s="276"/>
      <c r="C346" s="277"/>
      <c r="D346" s="287"/>
      <c r="E346" s="283"/>
      <c r="F346" s="244"/>
    </row>
    <row r="347" spans="1:6" s="284" customFormat="1" ht="25.5">
      <c r="A347" s="320"/>
      <c r="B347" s="276" t="s">
        <v>162</v>
      </c>
      <c r="C347" s="277"/>
      <c r="D347" s="287"/>
      <c r="E347" s="283"/>
      <c r="F347" s="243"/>
    </row>
    <row r="348" spans="1:6" s="284" customFormat="1" ht="63.75">
      <c r="A348" s="320">
        <v>134</v>
      </c>
      <c r="B348" s="276" t="s">
        <v>130</v>
      </c>
      <c r="C348" s="277" t="s">
        <v>25</v>
      </c>
      <c r="D348" s="316">
        <v>73.5</v>
      </c>
      <c r="E348" s="315"/>
      <c r="F348" s="317">
        <f>ROUND(ROUND(E348,2)*D348,2)</f>
        <v>0</v>
      </c>
    </row>
    <row r="349" spans="1:6" s="284" customFormat="1">
      <c r="A349" s="320"/>
      <c r="B349" s="276"/>
      <c r="C349" s="277"/>
      <c r="D349" s="287"/>
      <c r="E349" s="283"/>
      <c r="F349" s="244"/>
    </row>
    <row r="350" spans="1:6" s="284" customFormat="1">
      <c r="A350" s="320"/>
      <c r="B350" s="276"/>
      <c r="C350" s="277"/>
      <c r="D350" s="287"/>
      <c r="E350" s="283"/>
      <c r="F350" s="243"/>
    </row>
    <row r="351" spans="1:6" s="284" customFormat="1" ht="25.5">
      <c r="A351" s="320">
        <v>135</v>
      </c>
      <c r="B351" s="276" t="s">
        <v>155</v>
      </c>
      <c r="C351" s="277" t="s">
        <v>32</v>
      </c>
      <c r="D351" s="316">
        <v>3</v>
      </c>
      <c r="E351" s="315"/>
      <c r="F351" s="317">
        <f>ROUND(ROUND(E351,2)*D351,2)</f>
        <v>0</v>
      </c>
    </row>
    <row r="352" spans="1:6" s="284" customFormat="1">
      <c r="A352" s="320"/>
      <c r="B352" s="276"/>
      <c r="C352" s="277"/>
      <c r="D352" s="287"/>
      <c r="E352" s="283"/>
      <c r="F352" s="244"/>
    </row>
    <row r="353" spans="1:6" s="284" customFormat="1">
      <c r="A353" s="320"/>
      <c r="B353" s="276"/>
      <c r="C353" s="277"/>
      <c r="D353" s="287"/>
      <c r="E353" s="283"/>
      <c r="F353" s="243"/>
    </row>
    <row r="354" spans="1:6" s="284" customFormat="1" ht="38.25">
      <c r="A354" s="320">
        <v>136</v>
      </c>
      <c r="B354" s="276" t="s">
        <v>163</v>
      </c>
      <c r="C354" s="277" t="s">
        <v>32</v>
      </c>
      <c r="D354" s="316">
        <v>1</v>
      </c>
      <c r="E354" s="315"/>
      <c r="F354" s="317">
        <f>ROUND(ROUND(E354,2)*D354,2)</f>
        <v>0</v>
      </c>
    </row>
    <row r="355" spans="1:6" s="284" customFormat="1">
      <c r="A355" s="320"/>
      <c r="B355" s="276"/>
      <c r="C355" s="277"/>
      <c r="D355" s="287"/>
      <c r="E355" s="283"/>
      <c r="F355" s="244"/>
    </row>
    <row r="356" spans="1:6" s="284" customFormat="1">
      <c r="A356" s="320"/>
      <c r="B356" s="276"/>
      <c r="C356" s="277"/>
      <c r="D356" s="287"/>
      <c r="E356" s="283"/>
      <c r="F356" s="244"/>
    </row>
    <row r="357" spans="1:6" s="284" customFormat="1" ht="76.5">
      <c r="A357" s="320">
        <v>137</v>
      </c>
      <c r="B357" s="276" t="s">
        <v>164</v>
      </c>
      <c r="C357" s="277" t="s">
        <v>32</v>
      </c>
      <c r="D357" s="316">
        <v>1</v>
      </c>
      <c r="E357" s="315"/>
      <c r="F357" s="317">
        <f>ROUND(ROUND(E357,2)*D357,2)</f>
        <v>0</v>
      </c>
    </row>
    <row r="358" spans="1:6" s="284" customFormat="1">
      <c r="A358" s="320"/>
      <c r="B358" s="276"/>
      <c r="C358" s="277"/>
      <c r="D358" s="287"/>
      <c r="E358" s="283"/>
      <c r="F358" s="244"/>
    </row>
    <row r="359" spans="1:6" s="284" customFormat="1">
      <c r="A359" s="320"/>
      <c r="B359" s="276"/>
      <c r="C359" s="277"/>
      <c r="D359" s="287"/>
      <c r="E359" s="283"/>
      <c r="F359" s="243"/>
    </row>
    <row r="360" spans="1:6" s="284" customFormat="1" ht="127.5">
      <c r="A360" s="320">
        <v>138</v>
      </c>
      <c r="B360" s="276" t="s">
        <v>165</v>
      </c>
      <c r="C360" s="277" t="s">
        <v>23</v>
      </c>
      <c r="D360" s="316">
        <v>1</v>
      </c>
      <c r="E360" s="315"/>
      <c r="F360" s="317">
        <f>ROUND(ROUND(E360,2)*D360,2)</f>
        <v>0</v>
      </c>
    </row>
    <row r="361" spans="1:6" s="284" customFormat="1">
      <c r="A361" s="320"/>
      <c r="B361" s="276"/>
      <c r="C361" s="277"/>
      <c r="D361" s="287"/>
      <c r="E361" s="283"/>
      <c r="F361" s="244"/>
    </row>
    <row r="362" spans="1:6" s="284" customFormat="1">
      <c r="A362" s="320"/>
      <c r="B362" s="276"/>
      <c r="C362" s="277"/>
      <c r="D362" s="287"/>
      <c r="E362" s="283"/>
      <c r="F362" s="243"/>
    </row>
    <row r="363" spans="1:6" s="284" customFormat="1" ht="127.5">
      <c r="A363" s="320">
        <v>138</v>
      </c>
      <c r="B363" s="276" t="s">
        <v>166</v>
      </c>
      <c r="C363" s="277" t="s">
        <v>23</v>
      </c>
      <c r="D363" s="316">
        <v>1</v>
      </c>
      <c r="E363" s="315"/>
      <c r="F363" s="317">
        <f>ROUND(ROUND(E363,2)*D363,2)</f>
        <v>0</v>
      </c>
    </row>
    <row r="364" spans="1:6" s="284" customFormat="1">
      <c r="A364" s="320"/>
      <c r="B364" s="276"/>
      <c r="C364" s="277"/>
      <c r="D364" s="287"/>
      <c r="E364" s="283"/>
      <c r="F364" s="244"/>
    </row>
    <row r="365" spans="1:6" s="284" customFormat="1">
      <c r="A365" s="320"/>
      <c r="B365" s="276"/>
      <c r="C365" s="277"/>
      <c r="D365" s="287"/>
      <c r="E365" s="283"/>
      <c r="F365" s="243"/>
    </row>
    <row r="366" spans="1:6" s="284" customFormat="1" ht="25.5">
      <c r="A366" s="320">
        <v>139</v>
      </c>
      <c r="B366" s="276" t="s">
        <v>57</v>
      </c>
      <c r="C366" s="277" t="s">
        <v>32</v>
      </c>
      <c r="D366" s="316">
        <v>1</v>
      </c>
      <c r="E366" s="315"/>
      <c r="F366" s="317">
        <f>ROUND(ROUND(E366,2)*D366,2)</f>
        <v>0</v>
      </c>
    </row>
    <row r="367" spans="1:6" s="284" customFormat="1">
      <c r="A367" s="320"/>
      <c r="B367" s="276"/>
      <c r="C367" s="277"/>
      <c r="D367" s="287"/>
      <c r="E367" s="283"/>
      <c r="F367" s="244"/>
    </row>
    <row r="368" spans="1:6" s="284" customFormat="1">
      <c r="A368" s="320"/>
      <c r="B368" s="276"/>
      <c r="C368" s="277"/>
      <c r="D368" s="287"/>
      <c r="E368" s="283"/>
      <c r="F368" s="243"/>
    </row>
    <row r="369" spans="1:6" s="284" customFormat="1">
      <c r="A369" s="320">
        <v>140</v>
      </c>
      <c r="B369" s="276" t="s">
        <v>58</v>
      </c>
      <c r="C369" s="277" t="s">
        <v>32</v>
      </c>
      <c r="D369" s="316">
        <v>1</v>
      </c>
      <c r="E369" s="315"/>
      <c r="F369" s="317">
        <f>ROUND(ROUND(E369,2)*D369,2)</f>
        <v>0</v>
      </c>
    </row>
    <row r="370" spans="1:6" s="284" customFormat="1">
      <c r="A370" s="320"/>
      <c r="B370" s="276"/>
      <c r="C370" s="277"/>
      <c r="D370" s="287"/>
      <c r="E370" s="283"/>
      <c r="F370" s="244"/>
    </row>
    <row r="371" spans="1:6" s="284" customFormat="1">
      <c r="A371" s="320"/>
      <c r="B371" s="276"/>
      <c r="C371" s="277"/>
      <c r="D371" s="287"/>
      <c r="E371" s="283"/>
      <c r="F371" s="243"/>
    </row>
    <row r="372" spans="1:6" s="284" customFormat="1" ht="51">
      <c r="A372" s="320">
        <v>141</v>
      </c>
      <c r="B372" s="276" t="s">
        <v>167</v>
      </c>
      <c r="C372" s="277" t="s">
        <v>25</v>
      </c>
      <c r="D372" s="316">
        <v>21.4</v>
      </c>
      <c r="E372" s="315"/>
      <c r="F372" s="317">
        <f>ROUND(ROUND(E372,2)*D372,2)</f>
        <v>0</v>
      </c>
    </row>
    <row r="373" spans="1:6" s="284" customFormat="1">
      <c r="A373" s="320"/>
      <c r="B373" s="276"/>
      <c r="C373" s="277"/>
      <c r="D373" s="287"/>
      <c r="E373" s="283"/>
      <c r="F373" s="244"/>
    </row>
    <row r="374" spans="1:6" s="284" customFormat="1">
      <c r="A374" s="320"/>
      <c r="B374" s="276"/>
      <c r="C374" s="277"/>
      <c r="D374" s="287"/>
      <c r="E374" s="283"/>
      <c r="F374" s="243"/>
    </row>
    <row r="375" spans="1:6" s="284" customFormat="1" ht="25.5">
      <c r="A375" s="320">
        <v>142</v>
      </c>
      <c r="B375" s="276" t="s">
        <v>168</v>
      </c>
      <c r="C375" s="277" t="s">
        <v>23</v>
      </c>
      <c r="D375" s="316">
        <v>1</v>
      </c>
      <c r="E375" s="315"/>
      <c r="F375" s="317">
        <f>ROUND(ROUND(E375,2)*D375,2)</f>
        <v>0</v>
      </c>
    </row>
    <row r="376" spans="1:6" s="284" customFormat="1">
      <c r="A376" s="320"/>
      <c r="B376" s="276"/>
      <c r="C376" s="277"/>
      <c r="D376" s="287"/>
      <c r="E376" s="283"/>
      <c r="F376" s="244"/>
    </row>
    <row r="377" spans="1:6" s="284" customFormat="1">
      <c r="A377" s="320"/>
      <c r="B377" s="276"/>
      <c r="C377" s="277"/>
      <c r="D377" s="287"/>
      <c r="E377" s="283"/>
      <c r="F377" s="243"/>
    </row>
    <row r="378" spans="1:6" s="284" customFormat="1" ht="63.75">
      <c r="A378" s="320">
        <v>143</v>
      </c>
      <c r="B378" s="276" t="s">
        <v>169</v>
      </c>
      <c r="C378" s="277" t="s">
        <v>25</v>
      </c>
      <c r="D378" s="316">
        <v>73.5</v>
      </c>
      <c r="E378" s="315"/>
      <c r="F378" s="317">
        <f>ROUND(ROUND(E378,2)*D378,2)</f>
        <v>0</v>
      </c>
    </row>
    <row r="379" spans="1:6" s="284" customFormat="1">
      <c r="A379" s="320"/>
      <c r="B379" s="276"/>
      <c r="C379" s="277"/>
      <c r="D379" s="287"/>
      <c r="E379" s="283"/>
      <c r="F379" s="244"/>
    </row>
    <row r="380" spans="1:6" s="284" customFormat="1">
      <c r="A380" s="320"/>
      <c r="B380" s="276"/>
      <c r="C380" s="277"/>
      <c r="D380" s="287"/>
      <c r="E380" s="283"/>
      <c r="F380" s="243"/>
    </row>
    <row r="381" spans="1:6" s="284" customFormat="1" ht="38.25">
      <c r="A381" s="320">
        <v>144</v>
      </c>
      <c r="B381" s="276" t="s">
        <v>170</v>
      </c>
      <c r="C381" s="277" t="s">
        <v>25</v>
      </c>
      <c r="D381" s="316">
        <v>7.5</v>
      </c>
      <c r="E381" s="315"/>
      <c r="F381" s="317">
        <f>ROUND(ROUND(E381,2)*D381,2)</f>
        <v>0</v>
      </c>
    </row>
    <row r="382" spans="1:6" s="284" customFormat="1">
      <c r="A382" s="320"/>
      <c r="B382" s="276"/>
      <c r="C382" s="277"/>
      <c r="D382" s="287"/>
      <c r="E382" s="283"/>
      <c r="F382" s="244"/>
    </row>
    <row r="383" spans="1:6" s="284" customFormat="1">
      <c r="A383" s="320"/>
      <c r="B383" s="276"/>
      <c r="C383" s="277"/>
      <c r="D383" s="287"/>
      <c r="E383" s="283"/>
      <c r="F383" s="244"/>
    </row>
    <row r="384" spans="1:6" s="284" customFormat="1" ht="25.5">
      <c r="A384" s="320"/>
      <c r="B384" s="276" t="s">
        <v>171</v>
      </c>
      <c r="C384" s="277"/>
      <c r="D384" s="287"/>
      <c r="E384" s="283"/>
      <c r="F384" s="243"/>
    </row>
    <row r="385" spans="1:6" s="284" customFormat="1" ht="38.25">
      <c r="A385" s="320">
        <v>145</v>
      </c>
      <c r="B385" s="276" t="s">
        <v>96</v>
      </c>
      <c r="C385" s="277" t="s">
        <v>25</v>
      </c>
      <c r="D385" s="316">
        <v>12.15</v>
      </c>
      <c r="E385" s="315"/>
      <c r="F385" s="317">
        <f>ROUND(ROUND(E385,2)*D385,2)</f>
        <v>0</v>
      </c>
    </row>
    <row r="386" spans="1:6" s="284" customFormat="1">
      <c r="A386" s="320"/>
      <c r="B386" s="276"/>
      <c r="C386" s="277"/>
      <c r="D386" s="287"/>
      <c r="E386" s="283"/>
      <c r="F386" s="244"/>
    </row>
    <row r="387" spans="1:6" s="284" customFormat="1">
      <c r="A387" s="320"/>
      <c r="B387" s="276"/>
      <c r="C387" s="277"/>
      <c r="D387" s="287"/>
      <c r="E387" s="283"/>
      <c r="F387" s="243"/>
    </row>
    <row r="388" spans="1:6" s="284" customFormat="1" ht="38.25">
      <c r="A388" s="320">
        <v>146</v>
      </c>
      <c r="B388" s="276" t="s">
        <v>172</v>
      </c>
      <c r="C388" s="277" t="s">
        <v>25</v>
      </c>
      <c r="D388" s="316">
        <v>31.1</v>
      </c>
      <c r="E388" s="315"/>
      <c r="F388" s="317">
        <f>ROUND(ROUND(E388,2)*D388,2)</f>
        <v>0</v>
      </c>
    </row>
    <row r="389" spans="1:6" s="284" customFormat="1">
      <c r="A389" s="320"/>
      <c r="B389" s="276"/>
      <c r="C389" s="277"/>
      <c r="D389" s="287"/>
      <c r="E389" s="283"/>
      <c r="F389" s="244"/>
    </row>
    <row r="390" spans="1:6" s="284" customFormat="1">
      <c r="A390" s="320"/>
      <c r="B390" s="276"/>
      <c r="C390" s="277"/>
      <c r="D390" s="287"/>
      <c r="E390" s="283"/>
      <c r="F390" s="243"/>
    </row>
    <row r="391" spans="1:6" s="284" customFormat="1" ht="51">
      <c r="A391" s="320">
        <v>147</v>
      </c>
      <c r="B391" s="276" t="s">
        <v>173</v>
      </c>
      <c r="C391" s="277" t="s">
        <v>25</v>
      </c>
      <c r="D391" s="316">
        <v>62.2</v>
      </c>
      <c r="E391" s="315"/>
      <c r="F391" s="317">
        <f>ROUND(ROUND(E391,2)*D391,2)</f>
        <v>0</v>
      </c>
    </row>
    <row r="392" spans="1:6" s="284" customFormat="1">
      <c r="A392" s="320"/>
      <c r="B392" s="276"/>
      <c r="C392" s="277"/>
      <c r="D392" s="287"/>
      <c r="E392" s="283"/>
      <c r="F392" s="244"/>
    </row>
    <row r="393" spans="1:6" s="284" customFormat="1">
      <c r="A393" s="320"/>
      <c r="B393" s="276"/>
      <c r="C393" s="277"/>
      <c r="D393" s="287"/>
      <c r="E393" s="283"/>
      <c r="F393" s="243"/>
    </row>
    <row r="394" spans="1:6" s="284" customFormat="1" ht="63.75">
      <c r="A394" s="320">
        <v>148</v>
      </c>
      <c r="B394" s="276" t="s">
        <v>174</v>
      </c>
      <c r="C394" s="277" t="s">
        <v>32</v>
      </c>
      <c r="D394" s="316">
        <v>1</v>
      </c>
      <c r="E394" s="315"/>
      <c r="F394" s="317">
        <f>ROUND(ROUND(E394,2)*D394,2)</f>
        <v>0</v>
      </c>
    </row>
    <row r="395" spans="1:6" s="284" customFormat="1">
      <c r="A395" s="320"/>
      <c r="B395" s="276"/>
      <c r="C395" s="277"/>
      <c r="D395" s="287"/>
      <c r="E395" s="283"/>
      <c r="F395" s="244"/>
    </row>
    <row r="396" spans="1:6" s="284" customFormat="1">
      <c r="A396" s="320"/>
      <c r="B396" s="276"/>
      <c r="C396" s="277"/>
      <c r="D396" s="287"/>
      <c r="E396" s="283"/>
      <c r="F396" s="244"/>
    </row>
    <row r="397" spans="1:6" s="284" customFormat="1">
      <c r="A397" s="320"/>
      <c r="B397" s="276" t="s">
        <v>175</v>
      </c>
      <c r="C397" s="277"/>
      <c r="D397" s="287"/>
      <c r="E397" s="283"/>
      <c r="F397" s="243"/>
    </row>
    <row r="398" spans="1:6" s="284" customFormat="1" ht="63.75">
      <c r="A398" s="320">
        <v>149</v>
      </c>
      <c r="B398" s="276" t="s">
        <v>130</v>
      </c>
      <c r="C398" s="277" t="s">
        <v>25</v>
      </c>
      <c r="D398" s="316">
        <v>64</v>
      </c>
      <c r="E398" s="315"/>
      <c r="F398" s="317">
        <f>ROUND(ROUND(E398,2)*D398,2)</f>
        <v>0</v>
      </c>
    </row>
    <row r="399" spans="1:6" s="284" customFormat="1">
      <c r="A399" s="320"/>
      <c r="B399" s="276"/>
      <c r="C399" s="277"/>
      <c r="D399" s="287"/>
      <c r="E399" s="283"/>
      <c r="F399" s="244"/>
    </row>
    <row r="400" spans="1:6" s="284" customFormat="1">
      <c r="A400" s="320"/>
      <c r="B400" s="276"/>
      <c r="C400" s="277"/>
      <c r="D400" s="287"/>
      <c r="E400" s="283"/>
      <c r="F400" s="243"/>
    </row>
    <row r="401" spans="1:6" s="284" customFormat="1" ht="25.5">
      <c r="A401" s="320">
        <v>150</v>
      </c>
      <c r="B401" s="276" t="s">
        <v>176</v>
      </c>
      <c r="C401" s="277" t="s">
        <v>32</v>
      </c>
      <c r="D401" s="316">
        <v>4</v>
      </c>
      <c r="E401" s="315"/>
      <c r="F401" s="317">
        <f>ROUND(ROUND(E401,2)*D401,2)</f>
        <v>0</v>
      </c>
    </row>
    <row r="402" spans="1:6" s="284" customFormat="1">
      <c r="A402" s="320"/>
      <c r="B402" s="276"/>
      <c r="C402" s="277"/>
      <c r="D402" s="287"/>
      <c r="E402" s="283"/>
      <c r="F402" s="244"/>
    </row>
    <row r="403" spans="1:6" s="284" customFormat="1">
      <c r="A403" s="320"/>
      <c r="B403" s="276"/>
      <c r="C403" s="277"/>
      <c r="D403" s="287"/>
      <c r="E403" s="283"/>
      <c r="F403" s="243"/>
    </row>
    <row r="404" spans="1:6" s="284" customFormat="1" ht="102">
      <c r="A404" s="320">
        <v>151</v>
      </c>
      <c r="B404" s="276" t="s">
        <v>177</v>
      </c>
      <c r="C404" s="277" t="s">
        <v>25</v>
      </c>
      <c r="D404" s="316">
        <v>9.85</v>
      </c>
      <c r="E404" s="315"/>
      <c r="F404" s="317">
        <f>ROUND(ROUND(E404,2)*D404,2)</f>
        <v>0</v>
      </c>
    </row>
    <row r="405" spans="1:6" s="284" customFormat="1">
      <c r="A405" s="320"/>
      <c r="B405" s="276"/>
      <c r="C405" s="277"/>
      <c r="D405" s="287"/>
      <c r="E405" s="283"/>
      <c r="F405" s="243"/>
    </row>
    <row r="406" spans="1:6" s="284" customFormat="1" ht="76.5">
      <c r="A406" s="320">
        <v>152</v>
      </c>
      <c r="B406" s="276" t="s">
        <v>178</v>
      </c>
      <c r="C406" s="277" t="s">
        <v>25</v>
      </c>
      <c r="D406" s="316">
        <f>D404</f>
        <v>9.85</v>
      </c>
      <c r="E406" s="315"/>
      <c r="F406" s="317">
        <f>ROUND(ROUND(E406,2)*D406,2)</f>
        <v>0</v>
      </c>
    </row>
    <row r="407" spans="1:6" s="284" customFormat="1">
      <c r="A407" s="320"/>
      <c r="B407" s="276"/>
      <c r="C407" s="277"/>
      <c r="D407" s="287"/>
      <c r="E407" s="283"/>
      <c r="F407" s="243"/>
    </row>
    <row r="408" spans="1:6" s="284" customFormat="1" ht="76.5">
      <c r="A408" s="320">
        <v>153</v>
      </c>
      <c r="B408" s="276" t="s">
        <v>179</v>
      </c>
      <c r="C408" s="277" t="s">
        <v>25</v>
      </c>
      <c r="D408" s="316">
        <v>18</v>
      </c>
      <c r="E408" s="315"/>
      <c r="F408" s="317">
        <f>ROUND(ROUND(E408,2)*D408,2)</f>
        <v>0</v>
      </c>
    </row>
    <row r="409" spans="1:6" s="284" customFormat="1">
      <c r="A409" s="320"/>
      <c r="B409" s="276"/>
      <c r="C409" s="277"/>
      <c r="D409" s="287"/>
      <c r="E409" s="283"/>
      <c r="F409" s="244"/>
    </row>
    <row r="410" spans="1:6" s="284" customFormat="1">
      <c r="A410" s="320"/>
      <c r="B410" s="276"/>
      <c r="C410" s="277"/>
      <c r="D410" s="287"/>
      <c r="E410" s="283"/>
      <c r="F410" s="243"/>
    </row>
    <row r="411" spans="1:6" s="284" customFormat="1" ht="102">
      <c r="A411" s="320">
        <v>154</v>
      </c>
      <c r="B411" s="276" t="s">
        <v>180</v>
      </c>
      <c r="C411" s="277" t="s">
        <v>25</v>
      </c>
      <c r="D411" s="316">
        <v>64</v>
      </c>
      <c r="E411" s="315"/>
      <c r="F411" s="317">
        <f>ROUND(ROUND(E411,2)*D411,2)</f>
        <v>0</v>
      </c>
    </row>
    <row r="412" spans="1:6" s="284" customFormat="1">
      <c r="A412" s="320"/>
      <c r="B412" s="276"/>
      <c r="C412" s="277"/>
      <c r="D412" s="287"/>
      <c r="E412" s="283"/>
      <c r="F412" s="243"/>
    </row>
    <row r="413" spans="1:6" s="284" customFormat="1" ht="38.25">
      <c r="A413" s="320">
        <v>155</v>
      </c>
      <c r="B413" s="276" t="s">
        <v>181</v>
      </c>
      <c r="C413" s="277" t="s">
        <v>25</v>
      </c>
      <c r="D413" s="316">
        <v>169</v>
      </c>
      <c r="E413" s="315"/>
      <c r="F413" s="317">
        <f>ROUND(ROUND(E413,2)*D413,2)</f>
        <v>0</v>
      </c>
    </row>
    <row r="414" spans="1:6" s="284" customFormat="1">
      <c r="A414" s="320"/>
      <c r="B414" s="276"/>
      <c r="C414" s="277"/>
      <c r="D414" s="287"/>
      <c r="E414" s="283"/>
      <c r="F414" s="244"/>
    </row>
    <row r="415" spans="1:6" s="284" customFormat="1" ht="38.25">
      <c r="A415" s="320">
        <v>156</v>
      </c>
      <c r="B415" s="276" t="s">
        <v>182</v>
      </c>
      <c r="C415" s="277" t="s">
        <v>25</v>
      </c>
      <c r="D415" s="316">
        <v>105</v>
      </c>
      <c r="E415" s="315"/>
      <c r="F415" s="317">
        <f>ROUND(ROUND(E415,2)*D415,2)</f>
        <v>0</v>
      </c>
    </row>
    <row r="416" spans="1:6" s="284" customFormat="1">
      <c r="A416" s="320"/>
      <c r="B416" s="276"/>
      <c r="C416" s="277"/>
      <c r="D416" s="287"/>
      <c r="E416" s="283"/>
      <c r="F416" s="243"/>
    </row>
    <row r="417" spans="1:10" s="284" customFormat="1" ht="38.25">
      <c r="A417" s="320">
        <v>157</v>
      </c>
      <c r="B417" s="276" t="s">
        <v>183</v>
      </c>
      <c r="C417" s="277" t="s">
        <v>32</v>
      </c>
      <c r="D417" s="316">
        <v>2</v>
      </c>
      <c r="E417" s="315"/>
      <c r="F417" s="317">
        <f>ROUND(ROUND(E417,2)*D417,2)</f>
        <v>0</v>
      </c>
    </row>
    <row r="418" spans="1:10" s="284" customFormat="1">
      <c r="A418" s="320"/>
      <c r="B418" s="276"/>
      <c r="C418" s="277"/>
      <c r="D418" s="287"/>
      <c r="E418" s="283"/>
      <c r="F418" s="243"/>
    </row>
    <row r="419" spans="1:10" s="284" customFormat="1" ht="38.25">
      <c r="A419" s="320">
        <v>158</v>
      </c>
      <c r="B419" s="276" t="s">
        <v>184</v>
      </c>
      <c r="C419" s="277" t="s">
        <v>32</v>
      </c>
      <c r="D419" s="316">
        <v>3</v>
      </c>
      <c r="E419" s="315"/>
      <c r="F419" s="317">
        <f>ROUND(ROUND(E419,2)*D419,2)</f>
        <v>0</v>
      </c>
    </row>
    <row r="420" spans="1:10" s="284" customFormat="1">
      <c r="A420" s="320"/>
      <c r="B420" s="276"/>
      <c r="C420" s="277"/>
      <c r="D420" s="287"/>
      <c r="E420" s="283"/>
      <c r="F420" s="243"/>
    </row>
    <row r="421" spans="1:10" s="284" customFormat="1" ht="25.5">
      <c r="A421" s="320">
        <v>159</v>
      </c>
      <c r="B421" s="276" t="s">
        <v>57</v>
      </c>
      <c r="C421" s="277" t="s">
        <v>32</v>
      </c>
      <c r="D421" s="316">
        <v>1</v>
      </c>
      <c r="E421" s="315"/>
      <c r="F421" s="317">
        <f>ROUND(ROUND(E421,2)*D421,2)</f>
        <v>0</v>
      </c>
    </row>
    <row r="422" spans="1:10" s="284" customFormat="1">
      <c r="A422" s="320"/>
      <c r="B422" s="276"/>
      <c r="C422" s="277"/>
      <c r="D422" s="287"/>
      <c r="E422" s="283"/>
      <c r="F422" s="244"/>
    </row>
    <row r="423" spans="1:10" s="284" customFormat="1" ht="76.5">
      <c r="A423" s="320">
        <v>160</v>
      </c>
      <c r="B423" s="276" t="s">
        <v>185</v>
      </c>
      <c r="C423" s="277" t="s">
        <v>25</v>
      </c>
      <c r="D423" s="316">
        <v>13.9</v>
      </c>
      <c r="E423" s="315"/>
      <c r="F423" s="317">
        <f>ROUND(ROUND(E423,2)*D423,2)</f>
        <v>0</v>
      </c>
    </row>
    <row r="424" spans="1:10" s="284" customFormat="1">
      <c r="A424" s="320"/>
      <c r="B424" s="276"/>
      <c r="C424" s="277"/>
      <c r="D424" s="497"/>
      <c r="E424" s="498"/>
      <c r="F424" s="336"/>
    </row>
    <row r="425" spans="1:10" s="308" customFormat="1" ht="51">
      <c r="A425" s="329">
        <v>161</v>
      </c>
      <c r="B425" s="330" t="s">
        <v>775</v>
      </c>
      <c r="C425" s="331" t="s">
        <v>776</v>
      </c>
      <c r="D425" s="332">
        <v>25</v>
      </c>
      <c r="E425" s="333">
        <v>0</v>
      </c>
      <c r="F425" s="314">
        <f>ROUND(ROUND(E425,2)*D425,2)</f>
        <v>0</v>
      </c>
    </row>
    <row r="426" spans="1:10" s="308" customFormat="1">
      <c r="A426" s="329"/>
      <c r="B426" s="330"/>
      <c r="C426" s="331"/>
      <c r="D426" s="334"/>
      <c r="E426" s="335"/>
      <c r="F426" s="334"/>
    </row>
    <row r="427" spans="1:10" s="308" customFormat="1" ht="51">
      <c r="A427" s="329">
        <v>162</v>
      </c>
      <c r="B427" s="330" t="s">
        <v>777</v>
      </c>
      <c r="C427" s="331" t="s">
        <v>776</v>
      </c>
      <c r="D427" s="332">
        <v>15</v>
      </c>
      <c r="E427" s="333">
        <v>0</v>
      </c>
      <c r="F427" s="314">
        <f>ROUND(ROUND(E427,2)*D427,2)</f>
        <v>0</v>
      </c>
    </row>
    <row r="428" spans="1:10" s="308" customFormat="1">
      <c r="A428" s="329"/>
      <c r="B428" s="330"/>
      <c r="C428" s="331"/>
      <c r="D428" s="334"/>
      <c r="E428" s="335"/>
      <c r="F428" s="334"/>
    </row>
    <row r="429" spans="1:10" s="308" customFormat="1" ht="51">
      <c r="A429" s="329">
        <v>163</v>
      </c>
      <c r="B429" s="330" t="s">
        <v>778</v>
      </c>
      <c r="C429" s="332" t="s">
        <v>776</v>
      </c>
      <c r="D429" s="316">
        <v>5</v>
      </c>
      <c r="E429" s="315">
        <v>0</v>
      </c>
      <c r="F429" s="317">
        <f t="shared" ref="F429" si="0">ROUND(ROUND(E429,2)*D429,2)</f>
        <v>0</v>
      </c>
    </row>
    <row r="430" spans="1:10" s="284" customFormat="1" ht="13.5" thickBot="1">
      <c r="A430" s="320"/>
      <c r="B430" s="276"/>
      <c r="C430" s="277"/>
      <c r="D430" s="287"/>
      <c r="E430" s="283"/>
      <c r="F430" s="336"/>
    </row>
    <row r="431" spans="1:10" s="284" customFormat="1" ht="14.25" thickTop="1" thickBot="1">
      <c r="A431" s="322"/>
      <c r="B431" s="323" t="s">
        <v>186</v>
      </c>
      <c r="C431" s="324"/>
      <c r="D431" s="325"/>
      <c r="E431" s="326"/>
      <c r="F431" s="327">
        <f>SUM(F5:F429)</f>
        <v>0</v>
      </c>
      <c r="J431" s="291"/>
    </row>
    <row r="432" spans="1:10" ht="13.5" thickTop="1"/>
  </sheetData>
  <sheetProtection selectLockedCells="1"/>
  <pageMargins left="0.98425196850393704" right="0.74803149606299213" top="0.78740157480314965" bottom="0.78740157480314965" header="0.31496062992125984" footer="0.31496062992125984"/>
  <pageSetup paperSize="9" firstPageNumber="0" orientation="portrait" horizontalDpi="300" verticalDpi="300" r:id="rId1"/>
  <headerFooter alignWithMargins="0">
    <oddFooter>&amp;Lpopis del&amp;C&amp;P/&amp;N&amp;R&amp;A</oddFooter>
  </headerFooter>
  <rowBreaks count="1" manualBreakCount="1">
    <brk id="2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17"/>
  <sheetViews>
    <sheetView topLeftCell="A310" zoomScale="130" zoomScaleNormal="130" zoomScaleSheetLayoutView="130" workbookViewId="0">
      <selection activeCell="F317" sqref="F317"/>
    </sheetView>
  </sheetViews>
  <sheetFormatPr defaultColWidth="9.140625" defaultRowHeight="12"/>
  <cols>
    <col min="1" max="1" width="4.85546875" style="389" bestFit="1" customWidth="1"/>
    <col min="2" max="2" width="47.42578125" style="441" customWidth="1"/>
    <col min="3" max="3" width="5.5703125" style="376" bestFit="1" customWidth="1"/>
    <col min="4" max="4" width="7.85546875" style="376" bestFit="1" customWidth="1"/>
    <col min="5" max="5" width="9.7109375" style="393" bestFit="1" customWidth="1"/>
    <col min="6" max="6" width="10.28515625" style="442" customWidth="1"/>
    <col min="7" max="7" width="9.140625" style="376" customWidth="1"/>
    <col min="8" max="8" width="11.7109375" style="377" customWidth="1"/>
    <col min="9" max="9" width="9.140625" style="377"/>
    <col min="10" max="10" width="9.85546875" style="377" customWidth="1"/>
    <col min="11" max="13" width="9.140625" style="377"/>
    <col min="14" max="14" width="12.5703125" style="377" customWidth="1"/>
    <col min="15" max="16384" width="9.140625" style="377"/>
  </cols>
  <sheetData>
    <row r="1" spans="1:10">
      <c r="A1" s="372"/>
      <c r="B1" s="373" t="s">
        <v>380</v>
      </c>
      <c r="C1" s="374"/>
      <c r="D1" s="374"/>
      <c r="E1" s="374"/>
      <c r="F1" s="375"/>
    </row>
    <row r="2" spans="1:10">
      <c r="A2" s="378"/>
      <c r="B2" s="379"/>
      <c r="E2" s="380"/>
      <c r="F2" s="380"/>
    </row>
    <row r="3" spans="1:10">
      <c r="A3" s="378"/>
      <c r="B3" s="381" t="s">
        <v>189</v>
      </c>
      <c r="E3" s="380"/>
      <c r="F3" s="380"/>
    </row>
    <row r="4" spans="1:10" ht="12.75" thickBot="1">
      <c r="A4" s="378"/>
      <c r="B4" s="381"/>
      <c r="E4" s="380"/>
      <c r="F4" s="380"/>
    </row>
    <row r="5" spans="1:10" s="388" customFormat="1" ht="13.5" thickTop="1" thickBot="1">
      <c r="A5" s="382" t="s">
        <v>769</v>
      </c>
      <c r="B5" s="383" t="s">
        <v>770</v>
      </c>
      <c r="C5" s="384" t="s">
        <v>771</v>
      </c>
      <c r="D5" s="385" t="s">
        <v>772</v>
      </c>
      <c r="E5" s="386" t="s">
        <v>773</v>
      </c>
      <c r="F5" s="387" t="s">
        <v>774</v>
      </c>
    </row>
    <row r="6" spans="1:10" ht="12.75" thickTop="1">
      <c r="B6" s="390"/>
      <c r="E6" s="391"/>
      <c r="F6" s="392"/>
      <c r="G6" s="393"/>
    </row>
    <row r="7" spans="1:10">
      <c r="B7" s="381" t="s">
        <v>190</v>
      </c>
      <c r="C7" s="394"/>
      <c r="D7" s="394"/>
      <c r="E7" s="391"/>
      <c r="F7" s="392"/>
      <c r="G7" s="393"/>
    </row>
    <row r="8" spans="1:10">
      <c r="B8" s="395"/>
      <c r="D8" s="394"/>
      <c r="E8" s="391"/>
      <c r="F8" s="392"/>
      <c r="G8" s="393"/>
    </row>
    <row r="9" spans="1:10" ht="84">
      <c r="B9" s="390" t="s">
        <v>191</v>
      </c>
      <c r="E9" s="391"/>
      <c r="F9" s="392"/>
      <c r="G9" s="393" t="s">
        <v>192</v>
      </c>
    </row>
    <row r="10" spans="1:10">
      <c r="B10" s="378"/>
      <c r="E10" s="391"/>
      <c r="F10" s="392"/>
      <c r="G10" s="393"/>
    </row>
    <row r="11" spans="1:10">
      <c r="B11" s="379" t="s">
        <v>193</v>
      </c>
      <c r="E11" s="391"/>
      <c r="F11" s="392"/>
      <c r="G11" s="393"/>
    </row>
    <row r="12" spans="1:10">
      <c r="A12" s="396"/>
      <c r="B12" s="378"/>
      <c r="D12" s="397"/>
      <c r="E12" s="391"/>
      <c r="F12" s="392"/>
      <c r="G12" s="393"/>
    </row>
    <row r="13" spans="1:10" ht="84">
      <c r="A13" s="389">
        <f>A8+1</f>
        <v>1</v>
      </c>
      <c r="B13" s="379" t="s">
        <v>782</v>
      </c>
      <c r="D13" s="397"/>
      <c r="E13" s="391"/>
      <c r="F13" s="398"/>
      <c r="G13" s="393">
        <v>15</v>
      </c>
      <c r="H13" s="399"/>
      <c r="I13" s="399"/>
      <c r="J13" s="399"/>
    </row>
    <row r="14" spans="1:10" ht="24">
      <c r="B14" s="378" t="s">
        <v>194</v>
      </c>
      <c r="C14" s="376" t="s">
        <v>23</v>
      </c>
      <c r="D14" s="400">
        <v>1</v>
      </c>
      <c r="E14" s="401"/>
      <c r="F14" s="402">
        <f>ROUND(ROUND(E14,2)*D14,2)</f>
        <v>0</v>
      </c>
      <c r="G14" s="393"/>
      <c r="H14" s="399"/>
      <c r="I14" s="399"/>
      <c r="J14" s="399"/>
    </row>
    <row r="15" spans="1:10">
      <c r="B15" s="378" t="s">
        <v>195</v>
      </c>
      <c r="C15" s="376" t="s">
        <v>196</v>
      </c>
      <c r="D15" s="400">
        <v>30</v>
      </c>
      <c r="E15" s="401"/>
      <c r="F15" s="402">
        <f t="shared" ref="F15:F77" si="0">ROUND(ROUND(E15,2)*D15,2)</f>
        <v>0</v>
      </c>
      <c r="G15" s="393"/>
      <c r="H15" s="399"/>
      <c r="I15" s="399"/>
      <c r="J15" s="399"/>
    </row>
    <row r="16" spans="1:10" ht="24">
      <c r="B16" s="378" t="s">
        <v>197</v>
      </c>
      <c r="C16" s="376" t="s">
        <v>23</v>
      </c>
      <c r="D16" s="400">
        <v>10</v>
      </c>
      <c r="E16" s="401"/>
      <c r="F16" s="402">
        <f t="shared" si="0"/>
        <v>0</v>
      </c>
      <c r="G16" s="393">
        <v>1</v>
      </c>
      <c r="H16" s="399"/>
      <c r="I16" s="399"/>
      <c r="J16" s="399"/>
    </row>
    <row r="17" spans="1:10">
      <c r="B17" s="378" t="s">
        <v>198</v>
      </c>
      <c r="C17" s="376" t="s">
        <v>196</v>
      </c>
      <c r="D17" s="400">
        <v>10</v>
      </c>
      <c r="E17" s="401"/>
      <c r="F17" s="402">
        <f t="shared" si="0"/>
        <v>0</v>
      </c>
      <c r="G17" s="393"/>
      <c r="H17" s="399"/>
      <c r="I17" s="399"/>
      <c r="J17" s="399"/>
    </row>
    <row r="18" spans="1:10">
      <c r="A18" s="396"/>
      <c r="B18" s="378"/>
      <c r="D18" s="400"/>
      <c r="E18" s="401"/>
      <c r="F18" s="402">
        <f t="shared" si="0"/>
        <v>0</v>
      </c>
      <c r="G18" s="393"/>
    </row>
    <row r="19" spans="1:10" ht="48">
      <c r="A19" s="389">
        <f>+A13+1</f>
        <v>2</v>
      </c>
      <c r="B19" s="379" t="s">
        <v>783</v>
      </c>
      <c r="C19" s="376" t="s">
        <v>23</v>
      </c>
      <c r="D19" s="400">
        <v>1</v>
      </c>
      <c r="E19" s="401"/>
      <c r="F19" s="402">
        <f t="shared" si="0"/>
        <v>0</v>
      </c>
      <c r="G19" s="393"/>
      <c r="H19" s="399"/>
      <c r="I19" s="399"/>
      <c r="J19" s="399"/>
    </row>
    <row r="20" spans="1:10">
      <c r="B20" s="378" t="s">
        <v>195</v>
      </c>
      <c r="C20" s="376" t="s">
        <v>196</v>
      </c>
      <c r="D20" s="400">
        <v>6</v>
      </c>
      <c r="E20" s="401"/>
      <c r="F20" s="402">
        <f t="shared" si="0"/>
        <v>0</v>
      </c>
      <c r="G20" s="393"/>
      <c r="H20" s="399"/>
      <c r="I20" s="399"/>
      <c r="J20" s="399"/>
    </row>
    <row r="21" spans="1:10">
      <c r="B21" s="378"/>
      <c r="D21" s="397"/>
      <c r="E21" s="397"/>
      <c r="F21" s="397"/>
      <c r="G21" s="393"/>
      <c r="H21" s="399"/>
      <c r="I21" s="399"/>
      <c r="J21" s="399"/>
    </row>
    <row r="22" spans="1:10" ht="24">
      <c r="A22" s="389">
        <v>4</v>
      </c>
      <c r="B22" s="379" t="s">
        <v>784</v>
      </c>
      <c r="D22" s="397"/>
      <c r="E22" s="397"/>
      <c r="F22" s="397"/>
      <c r="G22" s="393">
        <v>5</v>
      </c>
      <c r="H22" s="399"/>
      <c r="I22" s="399"/>
      <c r="J22" s="399"/>
    </row>
    <row r="23" spans="1:10">
      <c r="B23" s="378" t="s">
        <v>199</v>
      </c>
      <c r="C23" s="376" t="s">
        <v>196</v>
      </c>
      <c r="D23" s="400">
        <v>5</v>
      </c>
      <c r="E23" s="401"/>
      <c r="F23" s="402">
        <f>ROUND(ROUND(E23,2)*D23,2)</f>
        <v>0</v>
      </c>
      <c r="G23" s="393"/>
      <c r="H23" s="399"/>
      <c r="I23" s="399"/>
      <c r="J23" s="399"/>
    </row>
    <row r="24" spans="1:10">
      <c r="B24" s="378" t="s">
        <v>200</v>
      </c>
      <c r="C24" s="376" t="s">
        <v>196</v>
      </c>
      <c r="D24" s="400">
        <v>5</v>
      </c>
      <c r="E24" s="401"/>
      <c r="F24" s="402">
        <f t="shared" si="0"/>
        <v>0</v>
      </c>
      <c r="G24" s="393"/>
      <c r="H24" s="399"/>
      <c r="I24" s="399"/>
      <c r="J24" s="399"/>
    </row>
    <row r="25" spans="1:10">
      <c r="A25" s="396"/>
      <c r="B25" s="378"/>
      <c r="E25" s="376"/>
      <c r="F25" s="376"/>
    </row>
    <row r="26" spans="1:10" ht="36">
      <c r="A26" s="389">
        <f>+A22+1</f>
        <v>5</v>
      </c>
      <c r="B26" s="379" t="s">
        <v>810</v>
      </c>
      <c r="D26" s="397"/>
      <c r="E26" s="397"/>
      <c r="F26" s="397"/>
      <c r="G26" s="397"/>
      <c r="H26" s="399"/>
      <c r="I26" s="399"/>
      <c r="J26" s="399"/>
    </row>
    <row r="27" spans="1:10" ht="24">
      <c r="B27" s="378" t="s">
        <v>201</v>
      </c>
      <c r="C27" s="376" t="s">
        <v>196</v>
      </c>
      <c r="D27" s="400">
        <v>6</v>
      </c>
      <c r="E27" s="401"/>
      <c r="F27" s="402">
        <f t="shared" si="0"/>
        <v>0</v>
      </c>
      <c r="G27" s="393"/>
      <c r="H27" s="399"/>
      <c r="I27" s="399"/>
      <c r="J27" s="399"/>
    </row>
    <row r="28" spans="1:10">
      <c r="B28" s="378" t="s">
        <v>202</v>
      </c>
      <c r="C28" s="376" t="s">
        <v>196</v>
      </c>
      <c r="D28" s="400">
        <v>6</v>
      </c>
      <c r="E28" s="401"/>
      <c r="F28" s="402">
        <f t="shared" si="0"/>
        <v>0</v>
      </c>
      <c r="G28" s="393"/>
      <c r="H28" s="399"/>
      <c r="I28" s="399"/>
      <c r="J28" s="399"/>
    </row>
    <row r="29" spans="1:10" ht="24">
      <c r="B29" s="378" t="s">
        <v>203</v>
      </c>
      <c r="C29" s="393" t="s">
        <v>196</v>
      </c>
      <c r="D29" s="400">
        <v>6</v>
      </c>
      <c r="E29" s="401"/>
      <c r="F29" s="402">
        <f t="shared" si="0"/>
        <v>0</v>
      </c>
      <c r="G29" s="393"/>
      <c r="H29" s="399"/>
      <c r="I29" s="399"/>
      <c r="J29" s="399"/>
    </row>
    <row r="30" spans="1:10">
      <c r="A30" s="396"/>
      <c r="B30" s="378" t="s">
        <v>204</v>
      </c>
      <c r="C30" s="393" t="s">
        <v>196</v>
      </c>
      <c r="D30" s="400">
        <v>1</v>
      </c>
      <c r="E30" s="401"/>
      <c r="F30" s="402">
        <f t="shared" si="0"/>
        <v>0</v>
      </c>
      <c r="G30" s="393"/>
    </row>
    <row r="31" spans="1:10">
      <c r="A31" s="396"/>
      <c r="B31" s="378"/>
      <c r="E31" s="376"/>
      <c r="F31" s="376"/>
      <c r="G31" s="393"/>
    </row>
    <row r="32" spans="1:10" ht="48">
      <c r="A32" s="396"/>
      <c r="B32" s="403" t="s">
        <v>205</v>
      </c>
      <c r="E32" s="376"/>
      <c r="F32" s="376"/>
      <c r="G32" s="393"/>
    </row>
    <row r="33" spans="1:10" ht="72">
      <c r="A33" s="389">
        <f>+A26+1</f>
        <v>6</v>
      </c>
      <c r="B33" s="379" t="s">
        <v>785</v>
      </c>
      <c r="D33" s="397"/>
      <c r="E33" s="397"/>
      <c r="F33" s="397"/>
      <c r="G33" s="393">
        <v>1</v>
      </c>
      <c r="H33" s="399"/>
      <c r="I33" s="399"/>
      <c r="J33" s="399"/>
    </row>
    <row r="34" spans="1:10">
      <c r="B34" s="378" t="s">
        <v>206</v>
      </c>
      <c r="C34" s="376" t="s">
        <v>23</v>
      </c>
      <c r="D34" s="400">
        <v>1</v>
      </c>
      <c r="E34" s="401"/>
      <c r="F34" s="402">
        <f t="shared" si="0"/>
        <v>0</v>
      </c>
      <c r="G34" s="393"/>
      <c r="H34" s="399"/>
      <c r="I34" s="399"/>
      <c r="J34" s="399"/>
    </row>
    <row r="35" spans="1:10">
      <c r="B35" s="378" t="s">
        <v>207</v>
      </c>
      <c r="C35" s="376" t="s">
        <v>196</v>
      </c>
      <c r="D35" s="400">
        <v>5</v>
      </c>
      <c r="E35" s="401"/>
      <c r="F35" s="402">
        <f t="shared" si="0"/>
        <v>0</v>
      </c>
      <c r="G35" s="393"/>
      <c r="H35" s="399"/>
      <c r="I35" s="399"/>
      <c r="J35" s="399"/>
    </row>
    <row r="36" spans="1:10">
      <c r="B36" s="378"/>
      <c r="D36" s="397"/>
      <c r="E36" s="397"/>
      <c r="F36" s="397"/>
      <c r="G36" s="393"/>
      <c r="H36" s="399"/>
      <c r="I36" s="399"/>
      <c r="J36" s="399"/>
    </row>
    <row r="37" spans="1:10" ht="72">
      <c r="A37" s="389">
        <f>+A33+1</f>
        <v>7</v>
      </c>
      <c r="B37" s="379" t="s">
        <v>786</v>
      </c>
      <c r="D37" s="397"/>
      <c r="E37" s="397"/>
      <c r="F37" s="397"/>
      <c r="G37" s="393">
        <v>1</v>
      </c>
      <c r="H37" s="399"/>
      <c r="I37" s="399"/>
      <c r="J37" s="399"/>
    </row>
    <row r="38" spans="1:10">
      <c r="B38" s="378" t="s">
        <v>208</v>
      </c>
      <c r="C38" s="376" t="s">
        <v>23</v>
      </c>
      <c r="D38" s="400">
        <v>1</v>
      </c>
      <c r="E38" s="401"/>
      <c r="F38" s="402">
        <f t="shared" si="0"/>
        <v>0</v>
      </c>
      <c r="G38" s="393"/>
      <c r="H38" s="399"/>
      <c r="I38" s="399"/>
      <c r="J38" s="399"/>
    </row>
    <row r="39" spans="1:10">
      <c r="B39" s="378" t="s">
        <v>207</v>
      </c>
      <c r="C39" s="376" t="s">
        <v>196</v>
      </c>
      <c r="D39" s="400">
        <v>5</v>
      </c>
      <c r="E39" s="401"/>
      <c r="F39" s="402">
        <f t="shared" si="0"/>
        <v>0</v>
      </c>
      <c r="G39" s="393"/>
      <c r="H39" s="399"/>
      <c r="I39" s="399"/>
      <c r="J39" s="399"/>
    </row>
    <row r="40" spans="1:10">
      <c r="B40" s="378"/>
      <c r="D40" s="397"/>
      <c r="E40" s="391"/>
      <c r="F40" s="391"/>
      <c r="G40" s="393"/>
      <c r="H40" s="399"/>
      <c r="I40" s="399"/>
      <c r="J40" s="399"/>
    </row>
    <row r="41" spans="1:10" ht="72">
      <c r="A41" s="389">
        <f>+A37+1</f>
        <v>8</v>
      </c>
      <c r="B41" s="379" t="s">
        <v>787</v>
      </c>
      <c r="D41" s="397"/>
      <c r="E41" s="391"/>
      <c r="F41" s="391"/>
      <c r="G41" s="393">
        <v>1</v>
      </c>
      <c r="H41" s="399"/>
      <c r="I41" s="399"/>
      <c r="J41" s="399"/>
    </row>
    <row r="42" spans="1:10">
      <c r="B42" s="378" t="s">
        <v>208</v>
      </c>
      <c r="C42" s="376" t="s">
        <v>23</v>
      </c>
      <c r="D42" s="400">
        <v>1</v>
      </c>
      <c r="E42" s="401"/>
      <c r="F42" s="402">
        <f t="shared" si="0"/>
        <v>0</v>
      </c>
      <c r="G42" s="393"/>
      <c r="H42" s="399"/>
      <c r="I42" s="399"/>
      <c r="J42" s="399"/>
    </row>
    <row r="43" spans="1:10">
      <c r="B43" s="378" t="s">
        <v>207</v>
      </c>
      <c r="C43" s="376" t="s">
        <v>196</v>
      </c>
      <c r="D43" s="400">
        <v>5</v>
      </c>
      <c r="E43" s="401"/>
      <c r="F43" s="402">
        <f t="shared" si="0"/>
        <v>0</v>
      </c>
      <c r="G43" s="393"/>
      <c r="H43" s="399"/>
      <c r="I43" s="399"/>
      <c r="J43" s="399"/>
    </row>
    <row r="44" spans="1:10">
      <c r="B44" s="378"/>
      <c r="E44" s="376"/>
      <c r="F44" s="376"/>
      <c r="G44" s="393"/>
      <c r="H44" s="399"/>
      <c r="I44" s="399"/>
      <c r="J44" s="399"/>
    </row>
    <row r="45" spans="1:10" ht="72">
      <c r="A45" s="389">
        <f>+A41+1</f>
        <v>9</v>
      </c>
      <c r="B45" s="379" t="s">
        <v>788</v>
      </c>
      <c r="E45" s="376"/>
      <c r="F45" s="376"/>
      <c r="G45" s="393">
        <v>1</v>
      </c>
      <c r="H45" s="399"/>
      <c r="I45" s="399"/>
      <c r="J45" s="399"/>
    </row>
    <row r="46" spans="1:10">
      <c r="B46" s="378" t="s">
        <v>208</v>
      </c>
      <c r="C46" s="376" t="s">
        <v>23</v>
      </c>
      <c r="D46" s="400">
        <v>1</v>
      </c>
      <c r="E46" s="401"/>
      <c r="F46" s="402">
        <f t="shared" si="0"/>
        <v>0</v>
      </c>
      <c r="G46" s="393"/>
      <c r="H46" s="399"/>
      <c r="I46" s="399"/>
      <c r="J46" s="399"/>
    </row>
    <row r="47" spans="1:10">
      <c r="B47" s="378" t="s">
        <v>207</v>
      </c>
      <c r="C47" s="376" t="s">
        <v>196</v>
      </c>
      <c r="D47" s="400">
        <v>5</v>
      </c>
      <c r="E47" s="401"/>
      <c r="F47" s="402">
        <f t="shared" si="0"/>
        <v>0</v>
      </c>
      <c r="G47" s="393"/>
      <c r="H47" s="399"/>
      <c r="I47" s="399"/>
      <c r="J47" s="399"/>
    </row>
    <row r="48" spans="1:10">
      <c r="B48" s="378"/>
      <c r="D48" s="397"/>
      <c r="E48" s="391"/>
      <c r="F48" s="391"/>
      <c r="G48" s="393"/>
      <c r="H48" s="399"/>
      <c r="I48" s="399"/>
      <c r="J48" s="399"/>
    </row>
    <row r="49" spans="1:10" ht="24">
      <c r="A49" s="389">
        <f>+A45+1</f>
        <v>10</v>
      </c>
      <c r="B49" s="379" t="s">
        <v>789</v>
      </c>
      <c r="D49" s="397"/>
      <c r="E49" s="391"/>
      <c r="F49" s="402">
        <f t="shared" si="0"/>
        <v>0</v>
      </c>
      <c r="G49" s="393"/>
      <c r="H49" s="399"/>
      <c r="I49" s="399"/>
      <c r="J49" s="399"/>
    </row>
    <row r="50" spans="1:10">
      <c r="B50" s="378" t="s">
        <v>209</v>
      </c>
      <c r="C50" s="376" t="s">
        <v>196</v>
      </c>
      <c r="D50" s="400">
        <v>2</v>
      </c>
      <c r="E50" s="401"/>
      <c r="F50" s="402">
        <f t="shared" si="0"/>
        <v>0</v>
      </c>
      <c r="G50" s="393"/>
      <c r="H50" s="399"/>
      <c r="I50" s="399"/>
      <c r="J50" s="399"/>
    </row>
    <row r="51" spans="1:10">
      <c r="B51" s="378" t="s">
        <v>210</v>
      </c>
      <c r="D51" s="397"/>
      <c r="E51" s="397"/>
      <c r="F51" s="397"/>
      <c r="G51" s="393"/>
      <c r="H51" s="399"/>
      <c r="I51" s="399"/>
      <c r="J51" s="399"/>
    </row>
    <row r="52" spans="1:10">
      <c r="B52" s="378"/>
      <c r="D52" s="397"/>
      <c r="E52" s="397"/>
      <c r="F52" s="397"/>
      <c r="G52" s="393"/>
      <c r="H52" s="399"/>
      <c r="I52" s="399"/>
      <c r="J52" s="399"/>
    </row>
    <row r="53" spans="1:10" ht="24">
      <c r="A53" s="389">
        <f>+A49+1</f>
        <v>11</v>
      </c>
      <c r="B53" s="379" t="s">
        <v>790</v>
      </c>
      <c r="C53" s="376" t="s">
        <v>196</v>
      </c>
      <c r="D53" s="400">
        <v>3</v>
      </c>
      <c r="E53" s="401"/>
      <c r="F53" s="402">
        <f t="shared" si="0"/>
        <v>0</v>
      </c>
      <c r="G53" s="393">
        <v>3</v>
      </c>
      <c r="H53" s="399"/>
      <c r="I53" s="399"/>
      <c r="J53" s="399"/>
    </row>
    <row r="54" spans="1:10">
      <c r="B54" s="378" t="s">
        <v>211</v>
      </c>
      <c r="C54" s="376" t="s">
        <v>196</v>
      </c>
      <c r="D54" s="400">
        <v>3</v>
      </c>
      <c r="E54" s="401"/>
      <c r="F54" s="402">
        <f t="shared" si="0"/>
        <v>0</v>
      </c>
      <c r="G54" s="393"/>
      <c r="H54" s="399"/>
      <c r="I54" s="399"/>
      <c r="J54" s="399"/>
    </row>
    <row r="55" spans="1:10" ht="24">
      <c r="A55" s="389" t="s">
        <v>212</v>
      </c>
      <c r="B55" s="379" t="s">
        <v>791</v>
      </c>
      <c r="C55" s="376" t="s">
        <v>196</v>
      </c>
      <c r="D55" s="400">
        <v>4</v>
      </c>
      <c r="E55" s="401"/>
      <c r="F55" s="402">
        <f t="shared" si="0"/>
        <v>0</v>
      </c>
      <c r="G55" s="393"/>
      <c r="H55" s="399"/>
      <c r="I55" s="399"/>
      <c r="J55" s="399"/>
    </row>
    <row r="56" spans="1:10">
      <c r="B56" s="378" t="s">
        <v>211</v>
      </c>
      <c r="C56" s="376" t="s">
        <v>196</v>
      </c>
      <c r="D56" s="400">
        <v>4</v>
      </c>
      <c r="E56" s="401"/>
      <c r="F56" s="402">
        <f t="shared" si="0"/>
        <v>0</v>
      </c>
      <c r="G56" s="393"/>
      <c r="H56" s="399"/>
      <c r="I56" s="399"/>
      <c r="J56" s="399"/>
    </row>
    <row r="57" spans="1:10">
      <c r="B57" s="378"/>
      <c r="D57" s="397"/>
      <c r="E57" s="397"/>
      <c r="F57" s="397"/>
      <c r="G57" s="393"/>
      <c r="H57" s="399"/>
      <c r="I57" s="399"/>
      <c r="J57" s="399"/>
    </row>
    <row r="58" spans="1:10">
      <c r="B58" s="378"/>
      <c r="D58" s="397"/>
      <c r="E58" s="397"/>
      <c r="F58" s="397"/>
      <c r="G58" s="393"/>
      <c r="H58" s="399"/>
      <c r="I58" s="399"/>
      <c r="J58" s="399"/>
    </row>
    <row r="59" spans="1:10">
      <c r="A59" s="389" t="s">
        <v>213</v>
      </c>
      <c r="B59" s="379" t="s">
        <v>792</v>
      </c>
      <c r="D59" s="397"/>
      <c r="E59" s="397"/>
      <c r="F59" s="397"/>
      <c r="G59" s="393">
        <v>10</v>
      </c>
      <c r="H59" s="399"/>
      <c r="I59" s="399"/>
      <c r="J59" s="399"/>
    </row>
    <row r="60" spans="1:10">
      <c r="B60" s="378" t="s">
        <v>214</v>
      </c>
      <c r="C60" s="376" t="s">
        <v>196</v>
      </c>
      <c r="D60" s="400">
        <v>14</v>
      </c>
      <c r="E60" s="401"/>
      <c r="F60" s="402">
        <f t="shared" si="0"/>
        <v>0</v>
      </c>
      <c r="G60" s="393"/>
      <c r="H60" s="399"/>
      <c r="I60" s="399"/>
      <c r="J60" s="399"/>
    </row>
    <row r="61" spans="1:10">
      <c r="B61" s="378" t="s">
        <v>195</v>
      </c>
      <c r="C61" s="376" t="s">
        <v>196</v>
      </c>
      <c r="D61" s="400">
        <v>28</v>
      </c>
      <c r="E61" s="401"/>
      <c r="F61" s="402">
        <f t="shared" si="0"/>
        <v>0</v>
      </c>
      <c r="G61" s="393"/>
      <c r="H61" s="399"/>
      <c r="I61" s="399"/>
      <c r="J61" s="399"/>
    </row>
    <row r="62" spans="1:10">
      <c r="B62" s="378"/>
      <c r="D62" s="397"/>
      <c r="E62" s="397"/>
      <c r="F62" s="397"/>
      <c r="G62" s="393"/>
      <c r="H62" s="399"/>
      <c r="I62" s="399"/>
      <c r="J62" s="399"/>
    </row>
    <row r="63" spans="1:10" ht="24">
      <c r="A63" s="389" t="s">
        <v>215</v>
      </c>
      <c r="B63" s="379" t="s">
        <v>793</v>
      </c>
      <c r="D63" s="397"/>
      <c r="E63" s="397"/>
      <c r="F63" s="397"/>
      <c r="G63" s="393">
        <v>1</v>
      </c>
      <c r="H63" s="399"/>
      <c r="I63" s="399"/>
      <c r="J63" s="399"/>
    </row>
    <row r="64" spans="1:10" ht="24">
      <c r="B64" s="378" t="s">
        <v>216</v>
      </c>
      <c r="C64" s="376" t="s">
        <v>23</v>
      </c>
      <c r="D64" s="400">
        <v>1</v>
      </c>
      <c r="E64" s="401"/>
      <c r="F64" s="402">
        <f t="shared" si="0"/>
        <v>0</v>
      </c>
      <c r="G64" s="393"/>
      <c r="H64" s="399"/>
      <c r="I64" s="399"/>
      <c r="J64" s="399"/>
    </row>
    <row r="65" spans="1:10" ht="36">
      <c r="B65" s="378" t="s">
        <v>217</v>
      </c>
      <c r="C65" s="376" t="s">
        <v>196</v>
      </c>
      <c r="D65" s="400">
        <v>72</v>
      </c>
      <c r="E65" s="401"/>
      <c r="F65" s="402">
        <f t="shared" si="0"/>
        <v>0</v>
      </c>
      <c r="G65" s="393"/>
      <c r="H65" s="399"/>
      <c r="I65" s="399"/>
      <c r="J65" s="399"/>
    </row>
    <row r="66" spans="1:10">
      <c r="B66" s="378" t="s">
        <v>218</v>
      </c>
      <c r="C66" s="376" t="s">
        <v>196</v>
      </c>
      <c r="D66" s="400">
        <v>1</v>
      </c>
      <c r="E66" s="401"/>
      <c r="F66" s="402">
        <f t="shared" si="0"/>
        <v>0</v>
      </c>
      <c r="G66" s="393"/>
      <c r="H66" s="399"/>
      <c r="I66" s="399"/>
      <c r="J66" s="399"/>
    </row>
    <row r="67" spans="1:10">
      <c r="B67" s="378"/>
      <c r="D67" s="397"/>
      <c r="E67" s="397"/>
      <c r="F67" s="397"/>
      <c r="G67" s="393"/>
      <c r="H67" s="399"/>
      <c r="I67" s="399"/>
      <c r="J67" s="399"/>
    </row>
    <row r="68" spans="1:10" ht="24">
      <c r="A68" s="389" t="s">
        <v>219</v>
      </c>
      <c r="B68" s="379" t="s">
        <v>794</v>
      </c>
      <c r="D68" s="397"/>
      <c r="E68" s="397"/>
      <c r="F68" s="397"/>
      <c r="G68" s="393">
        <v>10</v>
      </c>
      <c r="H68" s="399"/>
      <c r="I68" s="399"/>
      <c r="J68" s="399"/>
    </row>
    <row r="69" spans="1:10" ht="24">
      <c r="B69" s="378" t="s">
        <v>220</v>
      </c>
      <c r="C69" s="376" t="s">
        <v>196</v>
      </c>
      <c r="D69" s="400">
        <v>9</v>
      </c>
      <c r="E69" s="401"/>
      <c r="F69" s="402">
        <f t="shared" si="0"/>
        <v>0</v>
      </c>
      <c r="G69" s="393"/>
      <c r="H69" s="399"/>
      <c r="I69" s="399"/>
      <c r="J69" s="399"/>
    </row>
    <row r="70" spans="1:10" ht="24">
      <c r="B70" s="378" t="s">
        <v>221</v>
      </c>
      <c r="C70" s="376" t="s">
        <v>196</v>
      </c>
      <c r="D70" s="400">
        <v>9</v>
      </c>
      <c r="E70" s="401"/>
      <c r="F70" s="402">
        <f t="shared" si="0"/>
        <v>0</v>
      </c>
      <c r="G70" s="393"/>
      <c r="H70" s="399"/>
      <c r="I70" s="399"/>
      <c r="J70" s="399"/>
    </row>
    <row r="71" spans="1:10">
      <c r="B71" s="378" t="s">
        <v>222</v>
      </c>
      <c r="C71" s="393" t="s">
        <v>196</v>
      </c>
      <c r="D71" s="400">
        <v>9</v>
      </c>
      <c r="E71" s="401"/>
      <c r="F71" s="402">
        <f t="shared" si="0"/>
        <v>0</v>
      </c>
      <c r="G71" s="393"/>
      <c r="H71" s="399"/>
      <c r="I71" s="399"/>
      <c r="J71" s="399"/>
    </row>
    <row r="72" spans="1:10" ht="24">
      <c r="A72" s="396"/>
      <c r="B72" s="378" t="s">
        <v>223</v>
      </c>
      <c r="C72" s="393" t="s">
        <v>196</v>
      </c>
      <c r="D72" s="400">
        <v>1</v>
      </c>
      <c r="E72" s="401"/>
      <c r="F72" s="402">
        <f t="shared" si="0"/>
        <v>0</v>
      </c>
      <c r="G72" s="393"/>
    </row>
    <row r="73" spans="1:10">
      <c r="B73" s="378"/>
      <c r="D73" s="397"/>
      <c r="E73" s="397"/>
      <c r="F73" s="397"/>
      <c r="G73" s="393"/>
      <c r="H73" s="399"/>
      <c r="I73" s="399"/>
      <c r="J73" s="399"/>
    </row>
    <row r="74" spans="1:10" ht="24">
      <c r="A74" s="389" t="s">
        <v>224</v>
      </c>
      <c r="B74" s="379" t="s">
        <v>795</v>
      </c>
      <c r="D74" s="397"/>
      <c r="E74" s="397"/>
      <c r="F74" s="397"/>
      <c r="G74" s="393">
        <v>16</v>
      </c>
      <c r="H74" s="399"/>
      <c r="I74" s="399"/>
      <c r="J74" s="399"/>
    </row>
    <row r="75" spans="1:10" ht="24">
      <c r="B75" s="378" t="s">
        <v>796</v>
      </c>
      <c r="C75" s="376" t="s">
        <v>196</v>
      </c>
      <c r="D75" s="400">
        <v>16</v>
      </c>
      <c r="E75" s="401"/>
      <c r="F75" s="402">
        <f t="shared" si="0"/>
        <v>0</v>
      </c>
      <c r="G75" s="393"/>
      <c r="H75" s="399"/>
      <c r="I75" s="399"/>
      <c r="J75" s="399"/>
    </row>
    <row r="76" spans="1:10" ht="48">
      <c r="B76" s="403" t="s">
        <v>225</v>
      </c>
      <c r="C76" s="376" t="s">
        <v>196</v>
      </c>
      <c r="D76" s="400">
        <v>8</v>
      </c>
      <c r="E76" s="401"/>
      <c r="F76" s="402">
        <f t="shared" si="0"/>
        <v>0</v>
      </c>
      <c r="G76" s="393"/>
      <c r="H76" s="399"/>
      <c r="I76" s="399"/>
      <c r="J76" s="399"/>
    </row>
    <row r="77" spans="1:10" ht="24">
      <c r="B77" s="378" t="s">
        <v>226</v>
      </c>
      <c r="C77" s="376" t="s">
        <v>227</v>
      </c>
      <c r="D77" s="400">
        <v>8</v>
      </c>
      <c r="E77" s="401"/>
      <c r="F77" s="402">
        <f t="shared" si="0"/>
        <v>0</v>
      </c>
      <c r="G77" s="393"/>
      <c r="H77" s="399"/>
      <c r="I77" s="399"/>
      <c r="J77" s="399"/>
    </row>
    <row r="78" spans="1:10">
      <c r="B78" s="378"/>
      <c r="D78" s="397"/>
      <c r="E78" s="397"/>
      <c r="F78" s="397"/>
      <c r="G78" s="393"/>
      <c r="H78" s="399"/>
      <c r="I78" s="399"/>
      <c r="J78" s="399"/>
    </row>
    <row r="79" spans="1:10" ht="24">
      <c r="A79" s="389" t="s">
        <v>228</v>
      </c>
      <c r="B79" s="379" t="s">
        <v>797</v>
      </c>
      <c r="D79" s="397"/>
      <c r="E79" s="397"/>
      <c r="F79" s="397"/>
      <c r="G79" s="393">
        <v>8</v>
      </c>
      <c r="H79" s="399"/>
      <c r="I79" s="399"/>
      <c r="J79" s="399"/>
    </row>
    <row r="80" spans="1:10" ht="24">
      <c r="B80" s="378" t="s">
        <v>229</v>
      </c>
      <c r="C80" s="376" t="s">
        <v>196</v>
      </c>
      <c r="D80" s="400">
        <v>2</v>
      </c>
      <c r="E80" s="401"/>
      <c r="F80" s="402">
        <f t="shared" ref="F80:F127" si="1">ROUND(ROUND(E80,2)*D80,2)</f>
        <v>0</v>
      </c>
      <c r="G80" s="393"/>
      <c r="H80" s="399"/>
      <c r="I80" s="399"/>
      <c r="J80" s="399"/>
    </row>
    <row r="81" spans="1:10">
      <c r="B81" s="378" t="s">
        <v>230</v>
      </c>
      <c r="C81" s="376" t="s">
        <v>196</v>
      </c>
      <c r="D81" s="400">
        <v>16</v>
      </c>
      <c r="E81" s="401"/>
      <c r="F81" s="402">
        <f t="shared" si="1"/>
        <v>0</v>
      </c>
      <c r="G81" s="393"/>
      <c r="H81" s="399"/>
      <c r="I81" s="399"/>
      <c r="J81" s="399"/>
    </row>
    <row r="82" spans="1:10" ht="24">
      <c r="B82" s="378" t="s">
        <v>231</v>
      </c>
      <c r="C82" s="376" t="s">
        <v>196</v>
      </c>
      <c r="D82" s="400">
        <v>2</v>
      </c>
      <c r="E82" s="401"/>
      <c r="F82" s="402">
        <f t="shared" si="1"/>
        <v>0</v>
      </c>
      <c r="G82" s="393"/>
      <c r="H82" s="399"/>
      <c r="I82" s="399"/>
      <c r="J82" s="399"/>
    </row>
    <row r="83" spans="1:10">
      <c r="B83" s="378"/>
      <c r="E83" s="376"/>
      <c r="F83" s="376"/>
      <c r="H83" s="399"/>
      <c r="I83" s="399"/>
      <c r="J83" s="399"/>
    </row>
    <row r="84" spans="1:10" ht="48">
      <c r="A84" s="389" t="s">
        <v>232</v>
      </c>
      <c r="B84" s="379" t="s">
        <v>798</v>
      </c>
      <c r="D84" s="400"/>
      <c r="E84" s="401"/>
      <c r="F84" s="402">
        <f t="shared" si="1"/>
        <v>0</v>
      </c>
      <c r="G84" s="393">
        <v>4</v>
      </c>
      <c r="H84" s="399"/>
      <c r="I84" s="399"/>
      <c r="J84" s="399"/>
    </row>
    <row r="85" spans="1:10">
      <c r="B85" s="378" t="s">
        <v>233</v>
      </c>
      <c r="C85" s="376" t="s">
        <v>196</v>
      </c>
      <c r="D85" s="400">
        <v>1</v>
      </c>
      <c r="E85" s="401"/>
      <c r="F85" s="402">
        <f t="shared" si="1"/>
        <v>0</v>
      </c>
      <c r="G85" s="393"/>
      <c r="H85" s="399"/>
      <c r="I85" s="399"/>
      <c r="J85" s="399"/>
    </row>
    <row r="86" spans="1:10">
      <c r="B86" s="378" t="s">
        <v>812</v>
      </c>
      <c r="C86" s="376" t="s">
        <v>196</v>
      </c>
      <c r="D86" s="400">
        <v>2</v>
      </c>
      <c r="E86" s="401"/>
      <c r="F86" s="402">
        <f t="shared" si="1"/>
        <v>0</v>
      </c>
      <c r="G86" s="393"/>
      <c r="H86" s="399"/>
      <c r="I86" s="399"/>
      <c r="J86" s="399"/>
    </row>
    <row r="87" spans="1:10">
      <c r="B87" s="378" t="s">
        <v>811</v>
      </c>
      <c r="C87" s="376" t="s">
        <v>196</v>
      </c>
      <c r="D87" s="400">
        <v>2</v>
      </c>
      <c r="E87" s="401"/>
      <c r="F87" s="402">
        <f t="shared" si="1"/>
        <v>0</v>
      </c>
      <c r="G87" s="393"/>
      <c r="H87" s="399"/>
      <c r="I87" s="399"/>
      <c r="J87" s="399"/>
    </row>
    <row r="88" spans="1:10">
      <c r="B88" s="378"/>
      <c r="E88" s="376"/>
      <c r="F88" s="376"/>
      <c r="G88" s="393"/>
      <c r="H88" s="399"/>
      <c r="I88" s="399"/>
      <c r="J88" s="399"/>
    </row>
    <row r="89" spans="1:10" ht="48">
      <c r="A89" s="389">
        <v>18</v>
      </c>
      <c r="B89" s="379" t="s">
        <v>799</v>
      </c>
      <c r="E89" s="376"/>
      <c r="F89" s="376"/>
      <c r="G89" s="393"/>
      <c r="H89" s="399"/>
      <c r="I89" s="399"/>
      <c r="J89" s="399"/>
    </row>
    <row r="90" spans="1:10">
      <c r="B90" s="378" t="s">
        <v>235</v>
      </c>
      <c r="C90" s="376" t="s">
        <v>196</v>
      </c>
      <c r="D90" s="400">
        <v>1</v>
      </c>
      <c r="E90" s="401"/>
      <c r="F90" s="402">
        <f t="shared" si="1"/>
        <v>0</v>
      </c>
      <c r="G90" s="393"/>
      <c r="H90" s="399"/>
      <c r="I90" s="399"/>
      <c r="J90" s="399"/>
    </row>
    <row r="91" spans="1:10" ht="24">
      <c r="B91" s="378" t="s">
        <v>234</v>
      </c>
      <c r="C91" s="376" t="s">
        <v>196</v>
      </c>
      <c r="D91" s="400">
        <v>2</v>
      </c>
      <c r="E91" s="401"/>
      <c r="F91" s="402">
        <f t="shared" si="1"/>
        <v>0</v>
      </c>
      <c r="G91" s="393"/>
      <c r="H91" s="399"/>
      <c r="I91" s="399"/>
      <c r="J91" s="399"/>
    </row>
    <row r="92" spans="1:10">
      <c r="B92" s="378"/>
      <c r="E92" s="376"/>
      <c r="F92" s="376"/>
      <c r="G92" s="393"/>
      <c r="H92" s="399"/>
      <c r="I92" s="399"/>
      <c r="J92" s="399"/>
    </row>
    <row r="93" spans="1:10" ht="24">
      <c r="A93" s="389" t="s">
        <v>236</v>
      </c>
      <c r="B93" s="379" t="s">
        <v>800</v>
      </c>
      <c r="E93" s="376"/>
      <c r="F93" s="376"/>
      <c r="G93" s="393"/>
      <c r="H93" s="399"/>
      <c r="I93" s="399"/>
      <c r="J93" s="399"/>
    </row>
    <row r="94" spans="1:10">
      <c r="B94" s="378" t="s">
        <v>237</v>
      </c>
      <c r="C94" s="376" t="s">
        <v>196</v>
      </c>
      <c r="D94" s="400">
        <v>1</v>
      </c>
      <c r="E94" s="401"/>
      <c r="F94" s="402">
        <f t="shared" si="1"/>
        <v>0</v>
      </c>
      <c r="G94" s="393"/>
      <c r="H94" s="399"/>
      <c r="I94" s="399"/>
      <c r="J94" s="399"/>
    </row>
    <row r="95" spans="1:10">
      <c r="B95" s="378" t="s">
        <v>230</v>
      </c>
      <c r="C95" s="376" t="s">
        <v>196</v>
      </c>
      <c r="D95" s="400">
        <v>4</v>
      </c>
      <c r="E95" s="401"/>
      <c r="F95" s="402">
        <f t="shared" si="1"/>
        <v>0</v>
      </c>
      <c r="G95" s="393"/>
      <c r="H95" s="399"/>
      <c r="I95" s="399"/>
      <c r="J95" s="399"/>
    </row>
    <row r="96" spans="1:10">
      <c r="B96" s="378"/>
      <c r="E96" s="376"/>
      <c r="F96" s="376"/>
      <c r="G96" s="393"/>
      <c r="H96" s="399"/>
      <c r="I96" s="399"/>
      <c r="J96" s="399"/>
    </row>
    <row r="97" spans="1:12" ht="24">
      <c r="A97" s="378" t="s">
        <v>238</v>
      </c>
      <c r="B97" s="379" t="s">
        <v>801</v>
      </c>
      <c r="C97" s="404" t="s">
        <v>196</v>
      </c>
      <c r="D97" s="400">
        <v>2</v>
      </c>
      <c r="E97" s="401"/>
      <c r="F97" s="402">
        <f t="shared" si="1"/>
        <v>0</v>
      </c>
      <c r="G97" s="405"/>
      <c r="H97" s="399"/>
      <c r="I97" s="399"/>
      <c r="J97" s="399"/>
      <c r="K97" s="399"/>
      <c r="L97" s="399"/>
    </row>
    <row r="98" spans="1:12" ht="24">
      <c r="A98" s="378"/>
      <c r="B98" s="378" t="s">
        <v>239</v>
      </c>
      <c r="C98" s="404" t="s">
        <v>196</v>
      </c>
      <c r="D98" s="400">
        <v>4</v>
      </c>
      <c r="E98" s="401"/>
      <c r="F98" s="402">
        <f t="shared" si="1"/>
        <v>0</v>
      </c>
      <c r="G98" s="405"/>
      <c r="H98" s="399"/>
      <c r="I98" s="399"/>
      <c r="J98" s="399"/>
      <c r="K98" s="399"/>
      <c r="L98" s="399"/>
    </row>
    <row r="99" spans="1:12">
      <c r="A99" s="378"/>
      <c r="B99" s="378" t="s">
        <v>230</v>
      </c>
      <c r="C99" s="404" t="s">
        <v>196</v>
      </c>
      <c r="D99" s="400">
        <v>0</v>
      </c>
      <c r="E99" s="401"/>
      <c r="F99" s="402">
        <f t="shared" si="1"/>
        <v>0</v>
      </c>
      <c r="G99" s="405"/>
      <c r="H99" s="399"/>
      <c r="I99" s="399"/>
      <c r="J99" s="399"/>
      <c r="K99" s="399"/>
      <c r="L99" s="399"/>
    </row>
    <row r="100" spans="1:12">
      <c r="A100" s="396"/>
      <c r="B100" s="378"/>
      <c r="E100" s="376"/>
      <c r="F100" s="376"/>
      <c r="G100" s="393"/>
    </row>
    <row r="101" spans="1:12" ht="24">
      <c r="A101" s="389" t="s">
        <v>240</v>
      </c>
      <c r="B101" s="379" t="s">
        <v>802</v>
      </c>
      <c r="D101" s="400"/>
      <c r="E101" s="401"/>
      <c r="F101" s="402">
        <f t="shared" si="1"/>
        <v>0</v>
      </c>
      <c r="G101" s="393">
        <v>6</v>
      </c>
      <c r="H101" s="399"/>
      <c r="I101" s="399"/>
      <c r="J101" s="399"/>
    </row>
    <row r="102" spans="1:12">
      <c r="B102" s="378" t="s">
        <v>241</v>
      </c>
      <c r="C102" s="376" t="s">
        <v>196</v>
      </c>
      <c r="D102" s="400">
        <v>6</v>
      </c>
      <c r="E102" s="401"/>
      <c r="F102" s="402">
        <f t="shared" si="1"/>
        <v>0</v>
      </c>
      <c r="G102" s="393"/>
      <c r="H102" s="399"/>
      <c r="I102" s="399"/>
      <c r="J102" s="399"/>
    </row>
    <row r="103" spans="1:12">
      <c r="B103" s="378" t="s">
        <v>242</v>
      </c>
      <c r="C103" s="376" t="s">
        <v>196</v>
      </c>
      <c r="D103" s="400">
        <v>12</v>
      </c>
      <c r="E103" s="401"/>
      <c r="F103" s="402">
        <f t="shared" si="1"/>
        <v>0</v>
      </c>
      <c r="G103" s="393"/>
      <c r="H103" s="399"/>
      <c r="I103" s="399"/>
      <c r="J103" s="399"/>
    </row>
    <row r="104" spans="1:12" ht="36">
      <c r="B104" s="378" t="s">
        <v>243</v>
      </c>
      <c r="C104" s="376" t="s">
        <v>196</v>
      </c>
      <c r="D104" s="400">
        <v>2</v>
      </c>
      <c r="E104" s="401"/>
      <c r="F104" s="402">
        <f t="shared" si="1"/>
        <v>0</v>
      </c>
      <c r="G104" s="393"/>
      <c r="H104" s="399"/>
      <c r="I104" s="399"/>
      <c r="J104" s="399"/>
    </row>
    <row r="105" spans="1:12">
      <c r="A105" s="396"/>
      <c r="B105" s="378"/>
      <c r="E105" s="376"/>
      <c r="F105" s="376"/>
      <c r="G105" s="393"/>
    </row>
    <row r="106" spans="1:12">
      <c r="A106" s="389" t="s">
        <v>244</v>
      </c>
      <c r="B106" s="379" t="s">
        <v>803</v>
      </c>
      <c r="E106" s="376"/>
      <c r="F106" s="376"/>
      <c r="G106" s="393">
        <v>5</v>
      </c>
      <c r="H106" s="399"/>
      <c r="I106" s="399"/>
      <c r="J106" s="399"/>
    </row>
    <row r="107" spans="1:12">
      <c r="B107" s="378" t="s">
        <v>245</v>
      </c>
      <c r="C107" s="376" t="s">
        <v>196</v>
      </c>
      <c r="D107" s="400">
        <v>6</v>
      </c>
      <c r="E107" s="401"/>
      <c r="F107" s="402">
        <f t="shared" si="1"/>
        <v>0</v>
      </c>
      <c r="G107" s="393"/>
      <c r="H107" s="399"/>
      <c r="I107" s="399"/>
      <c r="J107" s="399"/>
    </row>
    <row r="108" spans="1:12">
      <c r="B108" s="378" t="s">
        <v>246</v>
      </c>
      <c r="C108" s="376" t="s">
        <v>196</v>
      </c>
      <c r="D108" s="400">
        <v>6</v>
      </c>
      <c r="E108" s="401"/>
      <c r="F108" s="402">
        <f t="shared" si="1"/>
        <v>0</v>
      </c>
      <c r="G108" s="393"/>
      <c r="H108" s="399"/>
      <c r="I108" s="399"/>
      <c r="J108" s="399"/>
    </row>
    <row r="109" spans="1:12">
      <c r="B109" s="378"/>
      <c r="E109" s="376"/>
      <c r="F109" s="376"/>
      <c r="G109" s="393"/>
      <c r="H109" s="399"/>
      <c r="I109" s="399"/>
      <c r="J109" s="399"/>
    </row>
    <row r="110" spans="1:12">
      <c r="A110" s="389" t="s">
        <v>247</v>
      </c>
      <c r="B110" s="378" t="s">
        <v>804</v>
      </c>
      <c r="E110" s="376"/>
      <c r="F110" s="376"/>
      <c r="G110" s="393">
        <v>12</v>
      </c>
      <c r="H110" s="399"/>
      <c r="I110" s="399"/>
      <c r="J110" s="399"/>
    </row>
    <row r="111" spans="1:12" ht="24">
      <c r="B111" s="378" t="s">
        <v>248</v>
      </c>
      <c r="C111" s="376" t="s">
        <v>227</v>
      </c>
      <c r="D111" s="400">
        <v>7</v>
      </c>
      <c r="E111" s="401"/>
      <c r="F111" s="402">
        <f t="shared" si="1"/>
        <v>0</v>
      </c>
      <c r="G111" s="393"/>
      <c r="H111" s="399"/>
      <c r="I111" s="399"/>
      <c r="J111" s="399"/>
    </row>
    <row r="112" spans="1:12">
      <c r="B112" s="378"/>
      <c r="E112" s="376"/>
      <c r="F112" s="376"/>
      <c r="G112" s="393"/>
      <c r="H112" s="399"/>
      <c r="I112" s="399"/>
      <c r="J112" s="399"/>
    </row>
    <row r="113" spans="1:10" ht="24">
      <c r="A113" s="389" t="s">
        <v>249</v>
      </c>
      <c r="B113" s="378" t="s">
        <v>805</v>
      </c>
      <c r="E113" s="376"/>
      <c r="F113" s="376"/>
      <c r="G113" s="393">
        <v>5</v>
      </c>
      <c r="H113" s="399"/>
      <c r="I113" s="399"/>
      <c r="J113" s="399"/>
    </row>
    <row r="114" spans="1:10" ht="36">
      <c r="B114" s="378" t="s">
        <v>250</v>
      </c>
      <c r="C114" s="376" t="s">
        <v>227</v>
      </c>
      <c r="D114" s="400">
        <v>6</v>
      </c>
      <c r="E114" s="401"/>
      <c r="F114" s="402">
        <f t="shared" si="1"/>
        <v>0</v>
      </c>
      <c r="G114" s="393"/>
      <c r="H114" s="399"/>
      <c r="I114" s="399"/>
      <c r="J114" s="399"/>
    </row>
    <row r="115" spans="1:10">
      <c r="B115" s="378"/>
      <c r="E115" s="376"/>
      <c r="F115" s="376"/>
      <c r="G115" s="393"/>
      <c r="H115" s="399"/>
      <c r="I115" s="399"/>
      <c r="J115" s="399"/>
    </row>
    <row r="116" spans="1:10" ht="24">
      <c r="A116" s="389" t="s">
        <v>251</v>
      </c>
      <c r="B116" s="379" t="s">
        <v>806</v>
      </c>
      <c r="E116" s="376"/>
      <c r="F116" s="376"/>
      <c r="G116" s="393"/>
      <c r="H116" s="399"/>
      <c r="I116" s="399"/>
      <c r="J116" s="399"/>
    </row>
    <row r="117" spans="1:10" ht="24">
      <c r="B117" s="378" t="s">
        <v>252</v>
      </c>
      <c r="C117" s="376" t="s">
        <v>196</v>
      </c>
      <c r="D117" s="400">
        <v>6</v>
      </c>
      <c r="E117" s="401"/>
      <c r="F117" s="402">
        <f t="shared" si="1"/>
        <v>0</v>
      </c>
      <c r="G117" s="393"/>
      <c r="H117" s="399"/>
      <c r="I117" s="399"/>
      <c r="J117" s="399"/>
    </row>
    <row r="118" spans="1:10" ht="24">
      <c r="B118" s="378" t="s">
        <v>253</v>
      </c>
      <c r="E118" s="376"/>
      <c r="F118" s="376"/>
      <c r="G118" s="393"/>
    </row>
    <row r="119" spans="1:10">
      <c r="B119" s="403" t="s">
        <v>254</v>
      </c>
      <c r="C119" s="376" t="s">
        <v>196</v>
      </c>
      <c r="D119" s="400">
        <v>6</v>
      </c>
      <c r="E119" s="401"/>
      <c r="F119" s="402">
        <f t="shared" si="1"/>
        <v>0</v>
      </c>
      <c r="G119" s="393"/>
      <c r="H119" s="399"/>
      <c r="I119" s="399"/>
      <c r="J119" s="399"/>
    </row>
    <row r="120" spans="1:10">
      <c r="B120" s="403"/>
      <c r="E120" s="376"/>
      <c r="F120" s="376"/>
      <c r="G120" s="393"/>
      <c r="H120" s="399"/>
      <c r="I120" s="399"/>
      <c r="J120" s="399"/>
    </row>
    <row r="121" spans="1:10" ht="48">
      <c r="A121" s="389" t="s">
        <v>255</v>
      </c>
      <c r="B121" s="378" t="s">
        <v>807</v>
      </c>
      <c r="C121" s="376" t="s">
        <v>196</v>
      </c>
      <c r="D121" s="400">
        <v>5</v>
      </c>
      <c r="E121" s="401"/>
      <c r="F121" s="402">
        <f t="shared" si="1"/>
        <v>0</v>
      </c>
      <c r="G121" s="393"/>
      <c r="H121" s="399"/>
      <c r="I121" s="399"/>
      <c r="J121" s="399"/>
    </row>
    <row r="122" spans="1:10" ht="24">
      <c r="B122" s="378" t="s">
        <v>256</v>
      </c>
      <c r="C122" s="376" t="s">
        <v>196</v>
      </c>
      <c r="D122" s="400">
        <v>5</v>
      </c>
      <c r="E122" s="401"/>
      <c r="F122" s="402">
        <f t="shared" si="1"/>
        <v>0</v>
      </c>
      <c r="G122" s="393"/>
      <c r="H122" s="399"/>
      <c r="I122" s="399"/>
      <c r="J122" s="399"/>
    </row>
    <row r="123" spans="1:10" ht="24">
      <c r="B123" s="378" t="s">
        <v>226</v>
      </c>
      <c r="C123" s="376" t="s">
        <v>196</v>
      </c>
      <c r="D123" s="400">
        <v>1</v>
      </c>
      <c r="E123" s="401"/>
      <c r="F123" s="402">
        <f t="shared" si="1"/>
        <v>0</v>
      </c>
      <c r="G123" s="393"/>
      <c r="H123" s="399"/>
      <c r="I123" s="399"/>
      <c r="J123" s="399"/>
    </row>
    <row r="124" spans="1:10">
      <c r="B124" s="378"/>
      <c r="E124" s="376"/>
      <c r="F124" s="376"/>
      <c r="H124" s="376"/>
      <c r="I124" s="399"/>
      <c r="J124" s="399"/>
    </row>
    <row r="125" spans="1:10" ht="36">
      <c r="A125" s="389" t="s">
        <v>257</v>
      </c>
      <c r="B125" s="378" t="s">
        <v>808</v>
      </c>
      <c r="C125" s="376" t="s">
        <v>196</v>
      </c>
      <c r="D125" s="400">
        <v>4</v>
      </c>
      <c r="E125" s="401"/>
      <c r="F125" s="402">
        <f t="shared" si="1"/>
        <v>0</v>
      </c>
      <c r="G125" s="393"/>
      <c r="H125" s="399"/>
      <c r="I125" s="399"/>
      <c r="J125" s="399"/>
    </row>
    <row r="126" spans="1:10">
      <c r="B126" s="403"/>
      <c r="E126" s="376"/>
      <c r="F126" s="376"/>
      <c r="G126" s="393"/>
      <c r="H126" s="399"/>
      <c r="I126" s="399"/>
      <c r="J126" s="399"/>
    </row>
    <row r="127" spans="1:10" ht="36">
      <c r="A127" s="389" t="s">
        <v>258</v>
      </c>
      <c r="B127" s="403" t="s">
        <v>809</v>
      </c>
      <c r="C127" s="376" t="s">
        <v>196</v>
      </c>
      <c r="D127" s="400">
        <v>8</v>
      </c>
      <c r="E127" s="401"/>
      <c r="F127" s="402">
        <f t="shared" si="1"/>
        <v>0</v>
      </c>
      <c r="G127" s="393"/>
      <c r="H127" s="399"/>
      <c r="I127" s="399"/>
      <c r="J127" s="399"/>
    </row>
    <row r="128" spans="1:10" ht="12.75" thickBot="1">
      <c r="B128" s="403"/>
      <c r="E128" s="376"/>
      <c r="F128" s="376"/>
      <c r="H128" s="399"/>
      <c r="I128" s="399"/>
      <c r="J128" s="399"/>
    </row>
    <row r="129" spans="1:12" s="413" customFormat="1" ht="13.5" thickTop="1" thickBot="1">
      <c r="A129" s="406"/>
      <c r="B129" s="407" t="s">
        <v>259</v>
      </c>
      <c r="C129" s="408"/>
      <c r="D129" s="409"/>
      <c r="E129" s="410"/>
      <c r="F129" s="411">
        <f>SUM(F12:F128)</f>
        <v>0</v>
      </c>
      <c r="G129" s="412"/>
    </row>
    <row r="130" spans="1:12" ht="12.75" thickTop="1">
      <c r="B130" s="378"/>
      <c r="E130" s="376"/>
      <c r="F130" s="376"/>
      <c r="H130" s="399"/>
      <c r="I130" s="399"/>
      <c r="J130" s="399"/>
    </row>
    <row r="131" spans="1:12">
      <c r="A131" s="396"/>
      <c r="B131" s="378"/>
      <c r="E131" s="376"/>
      <c r="F131" s="376"/>
      <c r="H131" s="399"/>
      <c r="I131" s="399"/>
      <c r="J131" s="399"/>
      <c r="K131" s="399"/>
      <c r="L131" s="399"/>
    </row>
    <row r="132" spans="1:12">
      <c r="B132" s="379" t="s">
        <v>260</v>
      </c>
      <c r="E132" s="376"/>
      <c r="F132" s="376"/>
      <c r="H132" s="399"/>
      <c r="I132" s="399"/>
      <c r="J132" s="399"/>
      <c r="K132" s="399"/>
      <c r="L132" s="399"/>
    </row>
    <row r="133" spans="1:12">
      <c r="B133" s="379"/>
      <c r="E133" s="376"/>
      <c r="F133" s="376"/>
      <c r="H133" s="399"/>
      <c r="I133" s="399"/>
      <c r="J133" s="399"/>
      <c r="K133" s="399"/>
      <c r="L133" s="399"/>
    </row>
    <row r="134" spans="1:12" ht="24">
      <c r="B134" s="414" t="s">
        <v>261</v>
      </c>
      <c r="E134" s="376"/>
      <c r="F134" s="376"/>
    </row>
    <row r="135" spans="1:12" ht="36">
      <c r="B135" s="414" t="s">
        <v>262</v>
      </c>
      <c r="E135" s="376"/>
      <c r="F135" s="376"/>
      <c r="H135" s="415"/>
      <c r="I135" s="415"/>
      <c r="J135" s="416"/>
      <c r="K135" s="417"/>
      <c r="L135" s="418"/>
    </row>
    <row r="136" spans="1:12">
      <c r="B136" s="414"/>
      <c r="E136" s="376"/>
      <c r="F136" s="376"/>
      <c r="H136" s="415"/>
      <c r="I136" s="415"/>
      <c r="J136" s="416"/>
      <c r="K136" s="417"/>
      <c r="L136" s="418"/>
    </row>
    <row r="137" spans="1:12" ht="36">
      <c r="B137" s="414" t="s">
        <v>263</v>
      </c>
      <c r="E137" s="376"/>
      <c r="F137" s="376"/>
      <c r="H137" s="415"/>
      <c r="I137" s="415"/>
      <c r="J137" s="416"/>
      <c r="K137" s="417"/>
      <c r="L137" s="418"/>
    </row>
    <row r="138" spans="1:12">
      <c r="B138" s="414"/>
      <c r="E138" s="376"/>
      <c r="F138" s="376"/>
      <c r="H138" s="415"/>
      <c r="I138" s="415"/>
      <c r="J138" s="416"/>
      <c r="K138" s="417"/>
      <c r="L138" s="418"/>
    </row>
    <row r="139" spans="1:12">
      <c r="B139" s="378" t="s">
        <v>264</v>
      </c>
      <c r="E139" s="376"/>
      <c r="F139" s="376"/>
      <c r="H139" s="415"/>
      <c r="I139" s="415"/>
      <c r="J139" s="416"/>
      <c r="K139" s="417"/>
      <c r="L139" s="418"/>
    </row>
    <row r="140" spans="1:12">
      <c r="B140" s="378"/>
      <c r="E140" s="376"/>
      <c r="F140" s="376"/>
      <c r="H140" s="415"/>
      <c r="I140" s="415"/>
      <c r="J140" s="416"/>
      <c r="K140" s="417"/>
      <c r="L140" s="418"/>
    </row>
    <row r="141" spans="1:12" ht="48">
      <c r="A141" s="389">
        <f>A140+1</f>
        <v>1</v>
      </c>
      <c r="B141" s="378" t="s">
        <v>265</v>
      </c>
      <c r="C141" s="397"/>
      <c r="D141" s="397"/>
      <c r="E141" s="397"/>
      <c r="F141" s="397"/>
      <c r="G141" s="397"/>
      <c r="H141" s="415"/>
      <c r="I141" s="415"/>
      <c r="J141" s="416"/>
      <c r="K141" s="417"/>
      <c r="L141" s="418"/>
    </row>
    <row r="142" spans="1:12">
      <c r="B142" s="378" t="s">
        <v>266</v>
      </c>
      <c r="C142" s="397" t="s">
        <v>267</v>
      </c>
      <c r="D142" s="400">
        <v>250</v>
      </c>
      <c r="E142" s="401"/>
      <c r="F142" s="402">
        <f t="shared" ref="F142:F159" si="2">ROUND(ROUND(E142,2)*D142,2)</f>
        <v>0</v>
      </c>
      <c r="G142" s="416"/>
      <c r="H142" s="415"/>
      <c r="I142" s="415"/>
      <c r="J142" s="416"/>
      <c r="K142" s="417"/>
      <c r="L142" s="418"/>
    </row>
    <row r="143" spans="1:12">
      <c r="B143" s="378" t="s">
        <v>268</v>
      </c>
      <c r="C143" s="397" t="s">
        <v>267</v>
      </c>
      <c r="D143" s="400">
        <v>60</v>
      </c>
      <c r="E143" s="401"/>
      <c r="F143" s="402">
        <f t="shared" si="2"/>
        <v>0</v>
      </c>
      <c r="G143" s="416"/>
      <c r="H143" s="415"/>
      <c r="I143" s="415"/>
      <c r="J143" s="416"/>
      <c r="K143" s="417"/>
      <c r="L143" s="418"/>
    </row>
    <row r="144" spans="1:12">
      <c r="B144" s="378" t="s">
        <v>269</v>
      </c>
      <c r="C144" s="397" t="s">
        <v>267</v>
      </c>
      <c r="D144" s="400">
        <v>80</v>
      </c>
      <c r="E144" s="401"/>
      <c r="F144" s="402">
        <f t="shared" si="2"/>
        <v>0</v>
      </c>
      <c r="G144" s="416"/>
      <c r="H144" s="415"/>
      <c r="I144" s="415"/>
      <c r="J144" s="416"/>
      <c r="K144" s="417"/>
      <c r="L144" s="418"/>
    </row>
    <row r="145" spans="1:12">
      <c r="B145" s="378" t="s">
        <v>270</v>
      </c>
      <c r="C145" s="397" t="s">
        <v>267</v>
      </c>
      <c r="D145" s="400">
        <v>80</v>
      </c>
      <c r="E145" s="401"/>
      <c r="F145" s="402">
        <f t="shared" si="2"/>
        <v>0</v>
      </c>
      <c r="G145" s="416"/>
      <c r="H145" s="415"/>
      <c r="I145" s="415"/>
      <c r="J145" s="416"/>
      <c r="K145" s="417"/>
      <c r="L145" s="418"/>
    </row>
    <row r="146" spans="1:12">
      <c r="B146" s="378" t="s">
        <v>271</v>
      </c>
      <c r="C146" s="397" t="s">
        <v>267</v>
      </c>
      <c r="D146" s="400">
        <v>60</v>
      </c>
      <c r="E146" s="401"/>
      <c r="F146" s="402">
        <f t="shared" si="2"/>
        <v>0</v>
      </c>
      <c r="G146" s="416"/>
      <c r="H146" s="415"/>
      <c r="I146" s="415"/>
      <c r="J146" s="416"/>
      <c r="K146" s="417"/>
      <c r="L146" s="418"/>
    </row>
    <row r="147" spans="1:12">
      <c r="B147" s="378" t="s">
        <v>272</v>
      </c>
      <c r="C147" s="397" t="s">
        <v>267</v>
      </c>
      <c r="D147" s="400">
        <v>160</v>
      </c>
      <c r="E147" s="401"/>
      <c r="F147" s="402">
        <f t="shared" si="2"/>
        <v>0</v>
      </c>
      <c r="G147" s="416"/>
      <c r="H147" s="415"/>
      <c r="I147" s="415"/>
      <c r="J147" s="416"/>
      <c r="K147" s="417"/>
      <c r="L147" s="418"/>
    </row>
    <row r="148" spans="1:12">
      <c r="B148" s="378" t="s">
        <v>273</v>
      </c>
      <c r="C148" s="397" t="s">
        <v>267</v>
      </c>
      <c r="D148" s="400">
        <v>2580</v>
      </c>
      <c r="E148" s="401"/>
      <c r="F148" s="402">
        <f t="shared" si="2"/>
        <v>0</v>
      </c>
      <c r="G148" s="416"/>
      <c r="H148" s="415"/>
      <c r="I148" s="415"/>
      <c r="J148" s="416"/>
      <c r="K148" s="417"/>
      <c r="L148" s="418"/>
    </row>
    <row r="149" spans="1:12">
      <c r="B149" s="378" t="s">
        <v>274</v>
      </c>
      <c r="C149" s="397" t="s">
        <v>267</v>
      </c>
      <c r="D149" s="400">
        <v>575</v>
      </c>
      <c r="E149" s="401"/>
      <c r="F149" s="402">
        <f t="shared" si="2"/>
        <v>0</v>
      </c>
      <c r="G149" s="416"/>
      <c r="H149" s="415"/>
      <c r="I149" s="415"/>
      <c r="J149" s="416"/>
      <c r="K149" s="417"/>
      <c r="L149" s="418"/>
    </row>
    <row r="150" spans="1:12">
      <c r="B150" s="378" t="s">
        <v>275</v>
      </c>
      <c r="C150" s="419" t="s">
        <v>267</v>
      </c>
      <c r="D150" s="400">
        <v>2390</v>
      </c>
      <c r="E150" s="401"/>
      <c r="F150" s="402">
        <f t="shared" si="2"/>
        <v>0</v>
      </c>
      <c r="G150" s="416"/>
      <c r="H150" s="415"/>
      <c r="I150" s="415"/>
      <c r="J150" s="416"/>
      <c r="K150" s="417"/>
      <c r="L150" s="418"/>
    </row>
    <row r="151" spans="1:12">
      <c r="B151" s="378" t="s">
        <v>276</v>
      </c>
      <c r="C151" s="419" t="s">
        <v>267</v>
      </c>
      <c r="D151" s="400">
        <v>40</v>
      </c>
      <c r="E151" s="401"/>
      <c r="F151" s="402">
        <f t="shared" si="2"/>
        <v>0</v>
      </c>
      <c r="G151" s="416"/>
      <c r="H151" s="415"/>
      <c r="I151" s="415"/>
      <c r="J151" s="416"/>
      <c r="K151" s="417"/>
      <c r="L151" s="418"/>
    </row>
    <row r="152" spans="1:12">
      <c r="B152" s="378" t="s">
        <v>277</v>
      </c>
      <c r="C152" s="419" t="s">
        <v>267</v>
      </c>
      <c r="D152" s="400">
        <v>230</v>
      </c>
      <c r="E152" s="401"/>
      <c r="F152" s="402">
        <f t="shared" si="2"/>
        <v>0</v>
      </c>
      <c r="G152" s="416"/>
      <c r="H152" s="415"/>
      <c r="I152" s="415"/>
      <c r="J152" s="416"/>
      <c r="K152" s="417"/>
      <c r="L152" s="418"/>
    </row>
    <row r="153" spans="1:12">
      <c r="B153" s="378" t="s">
        <v>278</v>
      </c>
      <c r="C153" s="419" t="s">
        <v>267</v>
      </c>
      <c r="D153" s="400">
        <v>30</v>
      </c>
      <c r="E153" s="401"/>
      <c r="F153" s="402">
        <f t="shared" si="2"/>
        <v>0</v>
      </c>
      <c r="G153" s="416"/>
      <c r="H153" s="415"/>
      <c r="I153" s="415"/>
      <c r="J153" s="416"/>
      <c r="K153" s="417"/>
      <c r="L153" s="418"/>
    </row>
    <row r="154" spans="1:12">
      <c r="B154" s="378" t="s">
        <v>279</v>
      </c>
      <c r="C154" s="419" t="s">
        <v>267</v>
      </c>
      <c r="D154" s="400">
        <v>20</v>
      </c>
      <c r="E154" s="401"/>
      <c r="F154" s="402">
        <f t="shared" si="2"/>
        <v>0</v>
      </c>
      <c r="G154" s="416"/>
      <c r="H154" s="415"/>
      <c r="I154" s="415"/>
      <c r="J154" s="416"/>
      <c r="K154" s="417"/>
      <c r="L154" s="418"/>
    </row>
    <row r="155" spans="1:12">
      <c r="B155" s="378" t="s">
        <v>280</v>
      </c>
      <c r="C155" s="419" t="s">
        <v>267</v>
      </c>
      <c r="D155" s="400">
        <v>30</v>
      </c>
      <c r="E155" s="401"/>
      <c r="F155" s="402">
        <f t="shared" si="2"/>
        <v>0</v>
      </c>
      <c r="G155" s="416"/>
      <c r="H155" s="415"/>
      <c r="I155" s="415"/>
      <c r="J155" s="416"/>
      <c r="K155" s="417"/>
      <c r="L155" s="418"/>
    </row>
    <row r="156" spans="1:12">
      <c r="B156" s="378" t="s">
        <v>281</v>
      </c>
      <c r="C156" s="419" t="s">
        <v>267</v>
      </c>
      <c r="D156" s="400">
        <v>170</v>
      </c>
      <c r="E156" s="401"/>
      <c r="F156" s="402">
        <f t="shared" si="2"/>
        <v>0</v>
      </c>
      <c r="G156" s="416"/>
      <c r="H156" s="415"/>
      <c r="I156" s="415"/>
      <c r="J156" s="416"/>
      <c r="K156" s="417"/>
      <c r="L156" s="418"/>
    </row>
    <row r="157" spans="1:12">
      <c r="B157" s="378"/>
      <c r="E157" s="376"/>
      <c r="F157" s="376"/>
      <c r="G157" s="416"/>
      <c r="H157" s="415"/>
      <c r="I157" s="415"/>
      <c r="J157" s="416"/>
      <c r="K157" s="417"/>
      <c r="L157" s="418"/>
    </row>
    <row r="158" spans="1:12">
      <c r="B158" s="379" t="s">
        <v>282</v>
      </c>
      <c r="E158" s="376"/>
      <c r="F158" s="376"/>
      <c r="G158" s="416"/>
      <c r="H158" s="415"/>
      <c r="I158" s="415"/>
      <c r="J158" s="416"/>
      <c r="K158" s="417"/>
      <c r="L158" s="418"/>
    </row>
    <row r="159" spans="1:12" ht="48">
      <c r="A159" s="389">
        <f>+A141+1</f>
        <v>2</v>
      </c>
      <c r="B159" s="378" t="s">
        <v>283</v>
      </c>
      <c r="C159" s="376" t="s">
        <v>267</v>
      </c>
      <c r="D159" s="400">
        <v>10</v>
      </c>
      <c r="E159" s="401"/>
      <c r="F159" s="402">
        <f t="shared" si="2"/>
        <v>0</v>
      </c>
      <c r="G159" s="416"/>
      <c r="H159" s="415"/>
      <c r="I159" s="415"/>
      <c r="J159" s="416"/>
      <c r="K159" s="417"/>
      <c r="L159" s="418"/>
    </row>
    <row r="160" spans="1:12">
      <c r="B160" s="379"/>
      <c r="D160" s="420"/>
      <c r="F160" s="421"/>
      <c r="G160" s="416"/>
      <c r="H160" s="415"/>
      <c r="I160" s="415"/>
      <c r="J160" s="416"/>
      <c r="K160" s="417"/>
      <c r="L160" s="418"/>
    </row>
    <row r="161" spans="1:12">
      <c r="B161" s="379" t="s">
        <v>284</v>
      </c>
      <c r="C161" s="397"/>
      <c r="D161" s="419"/>
      <c r="F161" s="421"/>
      <c r="G161" s="416"/>
      <c r="H161" s="415"/>
      <c r="I161" s="415"/>
      <c r="J161" s="416"/>
      <c r="K161" s="417"/>
      <c r="L161" s="418"/>
    </row>
    <row r="162" spans="1:12" ht="36">
      <c r="A162" s="389">
        <f>A159+1</f>
        <v>3</v>
      </c>
      <c r="B162" s="378" t="s">
        <v>285</v>
      </c>
      <c r="C162" s="397"/>
      <c r="D162" s="419"/>
      <c r="F162" s="421"/>
      <c r="G162" s="416"/>
      <c r="H162" s="415"/>
      <c r="I162" s="415"/>
      <c r="J162" s="416"/>
      <c r="K162" s="417"/>
      <c r="L162" s="418"/>
    </row>
    <row r="163" spans="1:12" s="425" customFormat="1">
      <c r="A163" s="389"/>
      <c r="B163" s="422" t="s">
        <v>286</v>
      </c>
      <c r="C163" s="397" t="s">
        <v>267</v>
      </c>
      <c r="D163" s="400">
        <v>20</v>
      </c>
      <c r="E163" s="401"/>
      <c r="F163" s="402">
        <f t="shared" ref="F163:F164" si="3">ROUND(ROUND(E163,2)*D163,2)</f>
        <v>0</v>
      </c>
      <c r="G163" s="423"/>
      <c r="H163" s="424"/>
      <c r="I163" s="424"/>
      <c r="J163" s="424"/>
      <c r="K163" s="424"/>
      <c r="L163" s="424"/>
    </row>
    <row r="164" spans="1:12" s="425" customFormat="1">
      <c r="A164" s="389"/>
      <c r="B164" s="422" t="s">
        <v>287</v>
      </c>
      <c r="C164" s="397" t="s">
        <v>267</v>
      </c>
      <c r="D164" s="400">
        <v>30</v>
      </c>
      <c r="E164" s="401"/>
      <c r="F164" s="402">
        <f t="shared" si="3"/>
        <v>0</v>
      </c>
      <c r="G164" s="416"/>
      <c r="H164" s="415"/>
      <c r="I164" s="415"/>
      <c r="J164" s="416"/>
      <c r="K164" s="417"/>
      <c r="L164" s="418"/>
    </row>
    <row r="165" spans="1:12" s="425" customFormat="1">
      <c r="A165" s="389"/>
      <c r="B165" s="422"/>
      <c r="C165" s="397"/>
      <c r="D165" s="419"/>
      <c r="E165" s="393"/>
      <c r="F165" s="421"/>
      <c r="G165" s="416"/>
      <c r="H165" s="415"/>
      <c r="I165" s="415"/>
      <c r="J165" s="416"/>
      <c r="K165" s="417"/>
      <c r="L165" s="418"/>
    </row>
    <row r="166" spans="1:12" s="425" customFormat="1" ht="36">
      <c r="A166" s="389">
        <f>A162+1</f>
        <v>4</v>
      </c>
      <c r="B166" s="378" t="s">
        <v>288</v>
      </c>
      <c r="C166" s="397"/>
      <c r="D166" s="419"/>
      <c r="E166" s="393"/>
      <c r="F166" s="421"/>
      <c r="G166" s="416"/>
      <c r="H166" s="415"/>
      <c r="I166" s="415"/>
      <c r="J166" s="416"/>
      <c r="K166" s="417"/>
      <c r="L166" s="418"/>
    </row>
    <row r="167" spans="1:12" s="425" customFormat="1">
      <c r="A167" s="389"/>
      <c r="B167" s="422" t="s">
        <v>289</v>
      </c>
      <c r="C167" s="397" t="s">
        <v>267</v>
      </c>
      <c r="D167" s="400">
        <v>10</v>
      </c>
      <c r="E167" s="401"/>
      <c r="F167" s="402">
        <f t="shared" ref="F167" si="4">ROUND(ROUND(E167,2)*D167,2)</f>
        <v>0</v>
      </c>
      <c r="G167" s="416"/>
      <c r="H167" s="415"/>
      <c r="I167" s="415"/>
      <c r="J167" s="416"/>
      <c r="K167" s="417"/>
      <c r="L167" s="418"/>
    </row>
    <row r="168" spans="1:12" s="425" customFormat="1">
      <c r="A168" s="389"/>
      <c r="B168" s="422"/>
      <c r="C168" s="397"/>
      <c r="D168" s="376"/>
      <c r="E168" s="393"/>
      <c r="F168" s="421"/>
      <c r="G168" s="416"/>
      <c r="H168" s="415"/>
      <c r="I168" s="415"/>
      <c r="J168" s="416"/>
      <c r="K168" s="417"/>
      <c r="L168" s="418"/>
    </row>
    <row r="169" spans="1:12" s="425" customFormat="1">
      <c r="A169" s="389"/>
      <c r="B169" s="422"/>
      <c r="C169" s="397"/>
      <c r="D169" s="376"/>
      <c r="E169" s="393"/>
      <c r="F169" s="421"/>
      <c r="G169" s="416"/>
      <c r="H169" s="415"/>
      <c r="I169" s="415"/>
      <c r="J169" s="416"/>
      <c r="K169" s="417"/>
      <c r="L169" s="418"/>
    </row>
    <row r="170" spans="1:12" s="425" customFormat="1">
      <c r="A170" s="389"/>
      <c r="B170" s="426" t="s">
        <v>290</v>
      </c>
      <c r="C170" s="397"/>
      <c r="D170" s="419"/>
      <c r="E170" s="393"/>
      <c r="F170" s="421"/>
      <c r="G170" s="416"/>
      <c r="H170" s="415"/>
      <c r="I170" s="415"/>
      <c r="J170" s="416"/>
      <c r="K170" s="417"/>
      <c r="L170" s="418"/>
    </row>
    <row r="171" spans="1:12" s="425" customFormat="1">
      <c r="A171" s="396">
        <f>+A166+1</f>
        <v>5</v>
      </c>
      <c r="B171" s="378" t="s">
        <v>291</v>
      </c>
      <c r="C171" s="376"/>
      <c r="D171" s="376"/>
      <c r="E171" s="393"/>
      <c r="F171" s="421"/>
      <c r="G171" s="416"/>
      <c r="H171" s="415"/>
      <c r="I171" s="415"/>
      <c r="J171" s="416"/>
      <c r="K171" s="417"/>
      <c r="L171" s="418"/>
    </row>
    <row r="172" spans="1:12" s="425" customFormat="1" ht="24">
      <c r="A172" s="396"/>
      <c r="B172" s="378" t="s">
        <v>292</v>
      </c>
      <c r="C172" s="397" t="s">
        <v>196</v>
      </c>
      <c r="D172" s="400">
        <v>34</v>
      </c>
      <c r="E172" s="401"/>
      <c r="F172" s="402">
        <f t="shared" ref="F172:F180" si="5">ROUND(ROUND(E172,2)*D172,2)</f>
        <v>0</v>
      </c>
      <c r="G172" s="416"/>
      <c r="H172" s="415"/>
      <c r="I172" s="415"/>
      <c r="J172" s="416"/>
      <c r="K172" s="417"/>
      <c r="L172" s="418"/>
    </row>
    <row r="173" spans="1:12" s="425" customFormat="1">
      <c r="A173" s="396"/>
      <c r="B173" s="378" t="s">
        <v>293</v>
      </c>
      <c r="C173" s="376" t="s">
        <v>196</v>
      </c>
      <c r="D173" s="400">
        <v>34</v>
      </c>
      <c r="E173" s="401"/>
      <c r="F173" s="402">
        <f t="shared" si="5"/>
        <v>0</v>
      </c>
      <c r="G173" s="416"/>
      <c r="H173" s="415"/>
      <c r="I173" s="415"/>
      <c r="J173" s="416"/>
      <c r="K173" s="417"/>
      <c r="L173" s="418"/>
    </row>
    <row r="174" spans="1:12" s="399" customFormat="1">
      <c r="A174" s="396"/>
      <c r="B174" s="378" t="s">
        <v>294</v>
      </c>
      <c r="C174" s="376" t="s">
        <v>196</v>
      </c>
      <c r="D174" s="400">
        <v>34</v>
      </c>
      <c r="E174" s="401"/>
      <c r="F174" s="402">
        <f t="shared" si="5"/>
        <v>0</v>
      </c>
      <c r="G174" s="427"/>
    </row>
    <row r="175" spans="1:12" s="399" customFormat="1">
      <c r="A175" s="396"/>
      <c r="B175" s="378" t="s">
        <v>295</v>
      </c>
      <c r="C175" s="376" t="s">
        <v>196</v>
      </c>
      <c r="D175" s="400">
        <v>20</v>
      </c>
      <c r="E175" s="401"/>
      <c r="F175" s="402">
        <f t="shared" si="5"/>
        <v>0</v>
      </c>
      <c r="G175" s="427"/>
    </row>
    <row r="176" spans="1:12" s="399" customFormat="1">
      <c r="A176" s="396"/>
      <c r="B176" s="378" t="s">
        <v>296</v>
      </c>
      <c r="C176" s="376" t="s">
        <v>196</v>
      </c>
      <c r="D176" s="400">
        <v>20</v>
      </c>
      <c r="E176" s="401"/>
      <c r="F176" s="402">
        <f t="shared" si="5"/>
        <v>0</v>
      </c>
      <c r="G176" s="427"/>
    </row>
    <row r="177" spans="1:12" s="399" customFormat="1">
      <c r="A177" s="396"/>
      <c r="B177" s="378" t="s">
        <v>297</v>
      </c>
      <c r="C177" s="376" t="s">
        <v>196</v>
      </c>
      <c r="D177" s="400">
        <v>10</v>
      </c>
      <c r="E177" s="401"/>
      <c r="F177" s="402">
        <f t="shared" si="5"/>
        <v>0</v>
      </c>
      <c r="G177" s="427"/>
    </row>
    <row r="178" spans="1:12" s="399" customFormat="1">
      <c r="A178" s="396"/>
      <c r="B178" s="378" t="s">
        <v>298</v>
      </c>
      <c r="C178" s="376" t="s">
        <v>196</v>
      </c>
      <c r="D178" s="400">
        <v>80</v>
      </c>
      <c r="E178" s="401"/>
      <c r="F178" s="402">
        <f t="shared" si="5"/>
        <v>0</v>
      </c>
      <c r="G178" s="427"/>
    </row>
    <row r="179" spans="1:12" s="399" customFormat="1">
      <c r="A179" s="396"/>
      <c r="B179" s="378" t="s">
        <v>299</v>
      </c>
      <c r="C179" s="376" t="s">
        <v>196</v>
      </c>
      <c r="D179" s="400">
        <v>60</v>
      </c>
      <c r="E179" s="401"/>
      <c r="F179" s="402">
        <f t="shared" si="5"/>
        <v>0</v>
      </c>
      <c r="G179" s="427"/>
    </row>
    <row r="180" spans="1:12" s="399" customFormat="1">
      <c r="A180" s="396"/>
      <c r="B180" s="378" t="s">
        <v>300</v>
      </c>
      <c r="C180" s="376" t="s">
        <v>196</v>
      </c>
      <c r="D180" s="400">
        <v>15</v>
      </c>
      <c r="E180" s="401"/>
      <c r="F180" s="402">
        <f t="shared" si="5"/>
        <v>0</v>
      </c>
      <c r="G180" s="427"/>
    </row>
    <row r="181" spans="1:12" s="399" customFormat="1">
      <c r="A181" s="396"/>
      <c r="B181" s="378"/>
      <c r="C181" s="376"/>
      <c r="D181" s="376"/>
      <c r="E181" s="393"/>
      <c r="F181" s="421"/>
      <c r="G181" s="427"/>
    </row>
    <row r="182" spans="1:12" s="399" customFormat="1" ht="24">
      <c r="A182" s="396">
        <f>+A171+1</f>
        <v>6</v>
      </c>
      <c r="B182" s="378" t="s">
        <v>301</v>
      </c>
      <c r="C182" s="376"/>
      <c r="D182" s="376"/>
      <c r="E182" s="393"/>
      <c r="F182" s="421"/>
      <c r="G182" s="427"/>
    </row>
    <row r="183" spans="1:12" s="399" customFormat="1">
      <c r="A183" s="396"/>
      <c r="B183" s="378" t="s">
        <v>779</v>
      </c>
      <c r="C183" s="397" t="s">
        <v>267</v>
      </c>
      <c r="D183" s="400">
        <v>400</v>
      </c>
      <c r="E183" s="401"/>
      <c r="F183" s="402">
        <f t="shared" ref="F183:F185" si="6">ROUND(ROUND(E183,2)*D183,2)</f>
        <v>0</v>
      </c>
      <c r="G183" s="427"/>
    </row>
    <row r="184" spans="1:12" s="399" customFormat="1">
      <c r="A184" s="396"/>
      <c r="B184" s="378" t="s">
        <v>780</v>
      </c>
      <c r="C184" s="376" t="s">
        <v>267</v>
      </c>
      <c r="D184" s="400">
        <v>200</v>
      </c>
      <c r="E184" s="401"/>
      <c r="F184" s="402">
        <f t="shared" si="6"/>
        <v>0</v>
      </c>
      <c r="G184" s="427"/>
    </row>
    <row r="185" spans="1:12" s="399" customFormat="1">
      <c r="A185" s="396"/>
      <c r="B185" s="378" t="s">
        <v>781</v>
      </c>
      <c r="C185" s="376" t="s">
        <v>267</v>
      </c>
      <c r="D185" s="400">
        <v>75</v>
      </c>
      <c r="E185" s="401"/>
      <c r="F185" s="402">
        <f t="shared" si="6"/>
        <v>0</v>
      </c>
      <c r="G185" s="427"/>
    </row>
    <row r="186" spans="1:12" s="399" customFormat="1">
      <c r="A186" s="396"/>
      <c r="B186" s="378"/>
      <c r="C186" s="397"/>
      <c r="D186" s="397"/>
      <c r="E186" s="393"/>
      <c r="F186" s="421"/>
      <c r="G186" s="427"/>
    </row>
    <row r="187" spans="1:12" s="399" customFormat="1">
      <c r="A187" s="396">
        <f>+A182+1</f>
        <v>7</v>
      </c>
      <c r="B187" s="378" t="s">
        <v>302</v>
      </c>
      <c r="C187" s="376"/>
      <c r="D187" s="376"/>
      <c r="E187" s="393"/>
      <c r="F187" s="421"/>
      <c r="G187" s="427"/>
    </row>
    <row r="188" spans="1:12" s="399" customFormat="1">
      <c r="A188" s="389"/>
      <c r="B188" s="378" t="s">
        <v>303</v>
      </c>
      <c r="C188" s="397" t="s">
        <v>267</v>
      </c>
      <c r="D188" s="400">
        <v>60</v>
      </c>
      <c r="E188" s="401"/>
      <c r="F188" s="402">
        <f t="shared" ref="F188:F190" si="7">ROUND(ROUND(E188,2)*D188,2)</f>
        <v>0</v>
      </c>
      <c r="G188" s="427"/>
    </row>
    <row r="189" spans="1:12" s="399" customFormat="1">
      <c r="A189" s="389"/>
      <c r="B189" s="378" t="s">
        <v>304</v>
      </c>
      <c r="C189" s="397" t="s">
        <v>267</v>
      </c>
      <c r="D189" s="400">
        <v>121</v>
      </c>
      <c r="E189" s="401"/>
      <c r="F189" s="402">
        <f t="shared" si="7"/>
        <v>0</v>
      </c>
      <c r="G189" s="427"/>
    </row>
    <row r="190" spans="1:12" s="399" customFormat="1">
      <c r="A190" s="389"/>
      <c r="B190" s="378" t="s">
        <v>305</v>
      </c>
      <c r="C190" s="397" t="s">
        <v>267</v>
      </c>
      <c r="D190" s="400">
        <v>12</v>
      </c>
      <c r="E190" s="401"/>
      <c r="F190" s="402">
        <f t="shared" si="7"/>
        <v>0</v>
      </c>
      <c r="G190" s="427"/>
    </row>
    <row r="191" spans="1:12" s="428" customFormat="1">
      <c r="A191" s="389"/>
      <c r="B191" s="378"/>
      <c r="C191" s="376"/>
      <c r="D191" s="376"/>
      <c r="E191" s="393"/>
      <c r="F191" s="421"/>
      <c r="G191" s="416"/>
      <c r="H191" s="415"/>
      <c r="I191" s="415"/>
      <c r="J191" s="416"/>
      <c r="K191" s="417"/>
      <c r="L191" s="418"/>
    </row>
    <row r="192" spans="1:12">
      <c r="A192" s="389">
        <f>A187+1</f>
        <v>8</v>
      </c>
      <c r="B192" s="378" t="s">
        <v>306</v>
      </c>
      <c r="C192" s="376" t="s">
        <v>196</v>
      </c>
      <c r="D192" s="400">
        <v>16</v>
      </c>
      <c r="E192" s="401"/>
      <c r="F192" s="402">
        <f t="shared" ref="F192:F193" si="8">ROUND(ROUND(E192,2)*D192,2)</f>
        <v>0</v>
      </c>
      <c r="G192" s="416"/>
      <c r="H192" s="415"/>
      <c r="I192" s="415"/>
      <c r="J192" s="416"/>
      <c r="K192" s="417"/>
      <c r="L192" s="418"/>
    </row>
    <row r="193" spans="1:12">
      <c r="B193" s="378" t="s">
        <v>307</v>
      </c>
      <c r="C193" s="376" t="s">
        <v>196</v>
      </c>
      <c r="D193" s="400">
        <v>2</v>
      </c>
      <c r="E193" s="401"/>
      <c r="F193" s="402">
        <f t="shared" si="8"/>
        <v>0</v>
      </c>
      <c r="G193" s="416"/>
      <c r="H193" s="415"/>
      <c r="I193" s="415"/>
      <c r="J193" s="416"/>
      <c r="K193" s="417"/>
      <c r="L193" s="418"/>
    </row>
    <row r="194" spans="1:12">
      <c r="B194" s="378"/>
      <c r="F194" s="421"/>
      <c r="G194" s="416"/>
      <c r="H194" s="415"/>
      <c r="I194" s="415"/>
      <c r="J194" s="416"/>
      <c r="K194" s="417"/>
      <c r="L194" s="418"/>
    </row>
    <row r="195" spans="1:12" ht="48">
      <c r="A195" s="389">
        <f>+A192+1</f>
        <v>9</v>
      </c>
      <c r="B195" s="378" t="s">
        <v>308</v>
      </c>
      <c r="F195" s="421"/>
      <c r="G195" s="416"/>
      <c r="H195" s="415"/>
      <c r="I195" s="415"/>
      <c r="J195" s="416"/>
      <c r="K195" s="417"/>
      <c r="L195" s="418"/>
    </row>
    <row r="196" spans="1:12">
      <c r="B196" s="378" t="s">
        <v>309</v>
      </c>
      <c r="C196" s="419" t="s">
        <v>196</v>
      </c>
      <c r="D196" s="400">
        <v>46</v>
      </c>
      <c r="E196" s="401"/>
      <c r="F196" s="402">
        <f t="shared" ref="F196:F197" si="9">ROUND(ROUND(E196,2)*D196,2)</f>
        <v>0</v>
      </c>
      <c r="G196" s="427"/>
      <c r="H196" s="399"/>
      <c r="I196" s="399"/>
      <c r="J196" s="399"/>
      <c r="K196" s="399"/>
      <c r="L196" s="399"/>
    </row>
    <row r="197" spans="1:12">
      <c r="B197" s="378" t="s">
        <v>310</v>
      </c>
      <c r="C197" s="419" t="s">
        <v>196</v>
      </c>
      <c r="D197" s="400">
        <v>20</v>
      </c>
      <c r="E197" s="401"/>
      <c r="F197" s="402">
        <f t="shared" si="9"/>
        <v>0</v>
      </c>
      <c r="G197" s="429"/>
      <c r="H197" s="430"/>
      <c r="I197" s="430"/>
      <c r="J197" s="430"/>
      <c r="K197" s="430"/>
      <c r="L197" s="431"/>
    </row>
    <row r="198" spans="1:12">
      <c r="B198" s="378"/>
      <c r="C198" s="419"/>
      <c r="D198" s="397"/>
      <c r="F198" s="432"/>
      <c r="G198" s="427"/>
      <c r="H198" s="430"/>
      <c r="I198" s="430"/>
      <c r="J198" s="433"/>
      <c r="K198" s="399"/>
      <c r="L198" s="434"/>
    </row>
    <row r="199" spans="1:12" ht="48">
      <c r="A199" s="389">
        <f>+A195+1</f>
        <v>10</v>
      </c>
      <c r="B199" s="378" t="s">
        <v>311</v>
      </c>
      <c r="F199" s="432"/>
      <c r="G199" s="427"/>
      <c r="H199" s="430"/>
      <c r="I199" s="430"/>
      <c r="J199" s="433"/>
      <c r="K199" s="399"/>
      <c r="L199" s="434"/>
    </row>
    <row r="200" spans="1:12">
      <c r="B200" s="378" t="s">
        <v>310</v>
      </c>
      <c r="C200" s="376" t="s">
        <v>196</v>
      </c>
      <c r="D200" s="400">
        <v>12</v>
      </c>
      <c r="E200" s="401"/>
      <c r="F200" s="402">
        <f t="shared" ref="F200:F201" si="10">ROUND(ROUND(E200,2)*D200,2)</f>
        <v>0</v>
      </c>
      <c r="G200" s="427"/>
      <c r="H200" s="430"/>
      <c r="I200" s="430"/>
      <c r="J200" s="433"/>
      <c r="K200" s="399"/>
      <c r="L200" s="434"/>
    </row>
    <row r="201" spans="1:12">
      <c r="B201" s="378" t="s">
        <v>312</v>
      </c>
      <c r="C201" s="419" t="s">
        <v>196</v>
      </c>
      <c r="D201" s="400">
        <v>3</v>
      </c>
      <c r="E201" s="401"/>
      <c r="F201" s="402">
        <f t="shared" si="10"/>
        <v>0</v>
      </c>
      <c r="G201" s="427"/>
      <c r="H201" s="430"/>
      <c r="I201" s="430"/>
      <c r="J201" s="433"/>
      <c r="K201" s="399"/>
      <c r="L201" s="434"/>
    </row>
    <row r="202" spans="1:12">
      <c r="B202" s="378"/>
      <c r="C202" s="419"/>
      <c r="D202" s="397"/>
      <c r="F202" s="421"/>
    </row>
    <row r="203" spans="1:12" ht="48">
      <c r="A203" s="389">
        <f>A199+1</f>
        <v>11</v>
      </c>
      <c r="B203" s="378" t="s">
        <v>313</v>
      </c>
      <c r="C203" s="419" t="s">
        <v>196</v>
      </c>
      <c r="D203" s="400">
        <v>1</v>
      </c>
      <c r="E203" s="401"/>
      <c r="F203" s="402">
        <f t="shared" ref="F203" si="11">ROUND(ROUND(E203,2)*D203,2)</f>
        <v>0</v>
      </c>
      <c r="G203" s="427"/>
      <c r="H203" s="430"/>
      <c r="I203" s="430"/>
      <c r="J203" s="433"/>
      <c r="K203" s="399"/>
      <c r="L203" s="434"/>
    </row>
    <row r="204" spans="1:12">
      <c r="B204" s="378"/>
      <c r="F204" s="432"/>
      <c r="G204" s="427"/>
      <c r="H204" s="430"/>
      <c r="I204" s="430"/>
      <c r="J204" s="433"/>
      <c r="K204" s="399"/>
      <c r="L204" s="434"/>
    </row>
    <row r="205" spans="1:12" ht="24">
      <c r="A205" s="389">
        <f>+A203+1</f>
        <v>12</v>
      </c>
      <c r="B205" s="378" t="s">
        <v>314</v>
      </c>
      <c r="F205" s="432"/>
      <c r="G205" s="427"/>
      <c r="H205" s="430"/>
      <c r="I205" s="430"/>
      <c r="J205" s="399"/>
      <c r="K205" s="399"/>
      <c r="L205" s="435"/>
    </row>
    <row r="206" spans="1:12">
      <c r="B206" s="378" t="s">
        <v>315</v>
      </c>
      <c r="C206" s="376" t="s">
        <v>196</v>
      </c>
      <c r="D206" s="400">
        <v>12</v>
      </c>
      <c r="E206" s="401"/>
      <c r="F206" s="402">
        <f t="shared" ref="F206:F210" si="12">ROUND(ROUND(E206,2)*D206,2)</f>
        <v>0</v>
      </c>
    </row>
    <row r="207" spans="1:12">
      <c r="B207" s="378" t="s">
        <v>316</v>
      </c>
      <c r="C207" s="376" t="s">
        <v>196</v>
      </c>
      <c r="D207" s="400">
        <v>8</v>
      </c>
      <c r="E207" s="401"/>
      <c r="F207" s="402">
        <f t="shared" si="12"/>
        <v>0</v>
      </c>
    </row>
    <row r="208" spans="1:12">
      <c r="B208" s="378" t="s">
        <v>317</v>
      </c>
      <c r="C208" s="376" t="s">
        <v>196</v>
      </c>
      <c r="D208" s="400">
        <v>4</v>
      </c>
      <c r="E208" s="401"/>
      <c r="F208" s="402">
        <f t="shared" si="12"/>
        <v>0</v>
      </c>
    </row>
    <row r="209" spans="1:6">
      <c r="B209" s="378" t="s">
        <v>318</v>
      </c>
      <c r="C209" s="376" t="s">
        <v>196</v>
      </c>
      <c r="D209" s="400">
        <v>8</v>
      </c>
      <c r="E209" s="401"/>
      <c r="F209" s="402">
        <f t="shared" si="12"/>
        <v>0</v>
      </c>
    </row>
    <row r="210" spans="1:6">
      <c r="B210" s="378" t="s">
        <v>319</v>
      </c>
      <c r="C210" s="376" t="s">
        <v>196</v>
      </c>
      <c r="D210" s="400">
        <v>2</v>
      </c>
      <c r="E210" s="401"/>
      <c r="F210" s="402">
        <f t="shared" si="12"/>
        <v>0</v>
      </c>
    </row>
    <row r="211" spans="1:6">
      <c r="B211" s="378"/>
      <c r="E211" s="376"/>
      <c r="F211" s="376"/>
    </row>
    <row r="212" spans="1:6" ht="24">
      <c r="A212" s="389">
        <f>+A205+1</f>
        <v>13</v>
      </c>
      <c r="B212" s="378" t="s">
        <v>320</v>
      </c>
      <c r="F212" s="421"/>
    </row>
    <row r="213" spans="1:6">
      <c r="B213" s="378" t="s">
        <v>315</v>
      </c>
      <c r="C213" s="376" t="s">
        <v>196</v>
      </c>
      <c r="D213" s="400">
        <v>2</v>
      </c>
      <c r="E213" s="401"/>
      <c r="F213" s="402">
        <f t="shared" ref="F213:F218" si="13">ROUND(ROUND(E213,2)*D213,2)</f>
        <v>0</v>
      </c>
    </row>
    <row r="214" spans="1:6">
      <c r="B214" s="378" t="s">
        <v>321</v>
      </c>
      <c r="C214" s="376" t="s">
        <v>196</v>
      </c>
      <c r="D214" s="400">
        <v>20</v>
      </c>
      <c r="E214" s="401"/>
      <c r="F214" s="402">
        <f t="shared" si="13"/>
        <v>0</v>
      </c>
    </row>
    <row r="215" spans="1:6">
      <c r="B215" s="378"/>
      <c r="C215" s="378"/>
      <c r="D215" s="378"/>
      <c r="E215" s="378"/>
      <c r="F215" s="378"/>
    </row>
    <row r="216" spans="1:6">
      <c r="A216" s="389">
        <f>+A212+1</f>
        <v>14</v>
      </c>
      <c r="B216" s="378" t="s">
        <v>322</v>
      </c>
      <c r="C216" s="376" t="s">
        <v>23</v>
      </c>
      <c r="D216" s="400">
        <v>1</v>
      </c>
      <c r="E216" s="401"/>
      <c r="F216" s="402">
        <f t="shared" si="13"/>
        <v>0</v>
      </c>
    </row>
    <row r="217" spans="1:6">
      <c r="B217" s="378"/>
      <c r="E217" s="376"/>
      <c r="F217" s="376"/>
    </row>
    <row r="218" spans="1:6" ht="24">
      <c r="A218" s="389">
        <f>A216+1</f>
        <v>15</v>
      </c>
      <c r="B218" s="436" t="s">
        <v>323</v>
      </c>
      <c r="C218" s="376" t="s">
        <v>23</v>
      </c>
      <c r="D218" s="400">
        <v>1</v>
      </c>
      <c r="E218" s="401"/>
      <c r="F218" s="402">
        <f t="shared" si="13"/>
        <v>0</v>
      </c>
    </row>
    <row r="219" spans="1:6">
      <c r="B219" s="378"/>
      <c r="F219" s="421"/>
    </row>
    <row r="220" spans="1:6" ht="168">
      <c r="A220" s="389">
        <f>A218+1</f>
        <v>16</v>
      </c>
      <c r="B220" s="378" t="s">
        <v>324</v>
      </c>
      <c r="F220" s="421"/>
    </row>
    <row r="221" spans="1:6">
      <c r="B221" s="378" t="s">
        <v>325</v>
      </c>
      <c r="C221" s="376" t="s">
        <v>23</v>
      </c>
      <c r="D221" s="400">
        <v>10</v>
      </c>
      <c r="E221" s="401"/>
      <c r="F221" s="402">
        <f t="shared" ref="F221:F228" si="14">ROUND(ROUND(E221,2)*D221,2)</f>
        <v>0</v>
      </c>
    </row>
    <row r="222" spans="1:6">
      <c r="B222" s="378" t="s">
        <v>326</v>
      </c>
      <c r="C222" s="376" t="s">
        <v>23</v>
      </c>
      <c r="D222" s="400">
        <v>10</v>
      </c>
      <c r="E222" s="401"/>
      <c r="F222" s="402">
        <f t="shared" si="14"/>
        <v>0</v>
      </c>
    </row>
    <row r="223" spans="1:6">
      <c r="B223" s="378"/>
      <c r="E223" s="376"/>
      <c r="F223" s="376"/>
    </row>
    <row r="224" spans="1:6">
      <c r="A224" s="389">
        <f>+A220+1</f>
        <v>17</v>
      </c>
      <c r="B224" s="378" t="s">
        <v>327</v>
      </c>
      <c r="C224" s="397" t="s">
        <v>23</v>
      </c>
      <c r="D224" s="400">
        <v>1</v>
      </c>
      <c r="E224" s="401"/>
      <c r="F224" s="402">
        <f t="shared" si="14"/>
        <v>0</v>
      </c>
    </row>
    <row r="225" spans="1:13">
      <c r="B225" s="378"/>
      <c r="C225" s="394"/>
      <c r="D225" s="394"/>
      <c r="E225" s="394"/>
      <c r="F225" s="394"/>
    </row>
    <row r="226" spans="1:13">
      <c r="A226" s="389">
        <f>+A224+1</f>
        <v>18</v>
      </c>
      <c r="B226" s="378" t="s">
        <v>328</v>
      </c>
      <c r="C226" s="397" t="s">
        <v>329</v>
      </c>
      <c r="D226" s="400">
        <v>10</v>
      </c>
      <c r="E226" s="401"/>
      <c r="F226" s="402">
        <f t="shared" si="14"/>
        <v>0</v>
      </c>
    </row>
    <row r="227" spans="1:13">
      <c r="B227" s="378"/>
      <c r="C227" s="394"/>
      <c r="D227" s="394"/>
      <c r="E227" s="394"/>
      <c r="F227" s="394"/>
    </row>
    <row r="228" spans="1:13">
      <c r="A228" s="389">
        <f>+A226+1</f>
        <v>19</v>
      </c>
      <c r="B228" s="436" t="s">
        <v>330</v>
      </c>
      <c r="C228" s="376" t="s">
        <v>23</v>
      </c>
      <c r="D228" s="400">
        <v>1</v>
      </c>
      <c r="E228" s="401"/>
      <c r="F228" s="402">
        <f t="shared" si="14"/>
        <v>0</v>
      </c>
    </row>
    <row r="229" spans="1:13">
      <c r="B229" s="436"/>
      <c r="F229" s="421"/>
    </row>
    <row r="230" spans="1:13">
      <c r="A230" s="396"/>
      <c r="B230" s="378"/>
      <c r="F230" s="421"/>
    </row>
    <row r="231" spans="1:13">
      <c r="A231" s="396" t="s">
        <v>331</v>
      </c>
      <c r="B231" s="379" t="s">
        <v>332</v>
      </c>
      <c r="C231" s="394" t="s">
        <v>23</v>
      </c>
      <c r="D231" s="400">
        <v>1</v>
      </c>
      <c r="E231" s="401"/>
      <c r="F231" s="402">
        <f t="shared" ref="F231" si="15">ROUND(ROUND(E231,2)*D231,2)</f>
        <v>0</v>
      </c>
    </row>
    <row r="232" spans="1:13" ht="36">
      <c r="A232" s="396"/>
      <c r="B232" s="378" t="s">
        <v>333</v>
      </c>
      <c r="C232" s="376" t="s">
        <v>196</v>
      </c>
      <c r="D232" s="376">
        <v>1</v>
      </c>
      <c r="F232" s="421"/>
    </row>
    <row r="233" spans="1:13">
      <c r="A233" s="396"/>
      <c r="B233" s="378" t="s">
        <v>334</v>
      </c>
      <c r="C233" s="376" t="s">
        <v>196</v>
      </c>
      <c r="D233" s="376">
        <v>1</v>
      </c>
      <c r="F233" s="421"/>
    </row>
    <row r="234" spans="1:13" s="438" customFormat="1" ht="24">
      <c r="A234" s="396"/>
      <c r="B234" s="378" t="s">
        <v>335</v>
      </c>
      <c r="C234" s="376" t="s">
        <v>196</v>
      </c>
      <c r="D234" s="376">
        <v>1</v>
      </c>
      <c r="E234" s="393"/>
      <c r="F234" s="421"/>
      <c r="G234" s="393"/>
      <c r="H234" s="403"/>
      <c r="I234" s="403"/>
      <c r="J234" s="403"/>
      <c r="K234" s="437"/>
      <c r="L234" s="403"/>
      <c r="M234" s="403"/>
    </row>
    <row r="235" spans="1:13" ht="24">
      <c r="A235" s="396"/>
      <c r="B235" s="378" t="s">
        <v>336</v>
      </c>
      <c r="C235" s="376" t="s">
        <v>196</v>
      </c>
      <c r="D235" s="376">
        <v>1</v>
      </c>
      <c r="F235" s="421"/>
    </row>
    <row r="236" spans="1:13" s="438" customFormat="1" ht="24">
      <c r="A236" s="396"/>
      <c r="B236" s="378" t="s">
        <v>337</v>
      </c>
      <c r="C236" s="376" t="s">
        <v>196</v>
      </c>
      <c r="D236" s="376">
        <v>1</v>
      </c>
      <c r="E236" s="393"/>
      <c r="F236" s="421"/>
      <c r="G236" s="389"/>
    </row>
    <row r="237" spans="1:13" s="438" customFormat="1">
      <c r="A237" s="396"/>
      <c r="B237" s="378"/>
      <c r="C237" s="376"/>
      <c r="D237" s="376"/>
      <c r="E237" s="393"/>
      <c r="F237" s="421"/>
      <c r="G237" s="389"/>
    </row>
    <row r="238" spans="1:13" s="438" customFormat="1">
      <c r="A238" s="396"/>
      <c r="B238" s="378" t="s">
        <v>338</v>
      </c>
      <c r="C238" s="376"/>
      <c r="D238" s="376"/>
      <c r="E238" s="393"/>
      <c r="F238" s="421"/>
      <c r="G238" s="389"/>
    </row>
    <row r="239" spans="1:13" s="438" customFormat="1">
      <c r="A239" s="389"/>
      <c r="B239" s="378" t="s">
        <v>339</v>
      </c>
      <c r="C239" s="376" t="s">
        <v>196</v>
      </c>
      <c r="D239" s="376">
        <v>4</v>
      </c>
      <c r="E239" s="393"/>
      <c r="F239" s="421"/>
      <c r="G239" s="389"/>
    </row>
    <row r="240" spans="1:13" s="438" customFormat="1">
      <c r="A240" s="396"/>
      <c r="B240" s="378" t="s">
        <v>340</v>
      </c>
      <c r="C240" s="376" t="s">
        <v>196</v>
      </c>
      <c r="D240" s="376">
        <v>7</v>
      </c>
      <c r="E240" s="393"/>
      <c r="F240" s="421"/>
      <c r="G240" s="389"/>
    </row>
    <row r="241" spans="1:13" ht="24">
      <c r="A241" s="396"/>
      <c r="B241" s="378" t="s">
        <v>341</v>
      </c>
      <c r="F241" s="421"/>
    </row>
    <row r="242" spans="1:13">
      <c r="A242" s="396"/>
      <c r="B242" s="378" t="s">
        <v>340</v>
      </c>
      <c r="C242" s="376" t="s">
        <v>196</v>
      </c>
      <c r="D242" s="376">
        <v>1</v>
      </c>
      <c r="F242" s="421"/>
    </row>
    <row r="243" spans="1:13">
      <c r="A243" s="396"/>
      <c r="B243" s="378" t="s">
        <v>342</v>
      </c>
      <c r="C243" s="376" t="s">
        <v>23</v>
      </c>
      <c r="D243" s="376">
        <v>1</v>
      </c>
      <c r="F243" s="421"/>
    </row>
    <row r="244" spans="1:13">
      <c r="A244" s="396"/>
      <c r="B244" s="378"/>
      <c r="F244" s="421"/>
    </row>
    <row r="245" spans="1:13">
      <c r="A245" s="396" t="s">
        <v>244</v>
      </c>
      <c r="B245" s="379" t="s">
        <v>343</v>
      </c>
      <c r="C245" s="394" t="s">
        <v>23</v>
      </c>
      <c r="D245" s="400">
        <v>1</v>
      </c>
      <c r="E245" s="401"/>
      <c r="F245" s="402">
        <f t="shared" ref="F245" si="16">ROUND(ROUND(E245,2)*D245,2)</f>
        <v>0</v>
      </c>
    </row>
    <row r="246" spans="1:13" ht="36">
      <c r="A246" s="396"/>
      <c r="B246" s="378" t="s">
        <v>333</v>
      </c>
      <c r="C246" s="376" t="s">
        <v>196</v>
      </c>
      <c r="D246" s="376">
        <v>1</v>
      </c>
      <c r="F246" s="421"/>
    </row>
    <row r="247" spans="1:13">
      <c r="A247" s="396"/>
      <c r="B247" s="378" t="s">
        <v>334</v>
      </c>
      <c r="C247" s="376" t="s">
        <v>196</v>
      </c>
      <c r="D247" s="376">
        <v>1</v>
      </c>
      <c r="F247" s="421"/>
    </row>
    <row r="248" spans="1:13" s="438" customFormat="1" ht="24">
      <c r="A248" s="396"/>
      <c r="B248" s="378" t="s">
        <v>335</v>
      </c>
      <c r="C248" s="376" t="s">
        <v>196</v>
      </c>
      <c r="D248" s="376">
        <v>1</v>
      </c>
      <c r="E248" s="393"/>
      <c r="F248" s="421"/>
      <c r="G248" s="393"/>
      <c r="H248" s="403"/>
      <c r="I248" s="403"/>
      <c r="J248" s="403"/>
      <c r="K248" s="437"/>
      <c r="L248" s="403"/>
      <c r="M248" s="403"/>
    </row>
    <row r="249" spans="1:13" ht="24">
      <c r="A249" s="396"/>
      <c r="B249" s="378" t="s">
        <v>336</v>
      </c>
      <c r="C249" s="376" t="s">
        <v>196</v>
      </c>
      <c r="D249" s="376">
        <v>1</v>
      </c>
      <c r="F249" s="421"/>
    </row>
    <row r="250" spans="1:13" s="438" customFormat="1" ht="24">
      <c r="A250" s="396"/>
      <c r="B250" s="378" t="s">
        <v>337</v>
      </c>
      <c r="C250" s="376" t="s">
        <v>196</v>
      </c>
      <c r="D250" s="376">
        <v>1</v>
      </c>
      <c r="E250" s="393"/>
      <c r="F250" s="421"/>
      <c r="G250" s="389"/>
    </row>
    <row r="251" spans="1:13" s="438" customFormat="1">
      <c r="A251" s="396"/>
      <c r="B251" s="378" t="s">
        <v>338</v>
      </c>
      <c r="C251" s="376"/>
      <c r="D251" s="376"/>
      <c r="E251" s="393"/>
      <c r="F251" s="421"/>
      <c r="G251" s="389"/>
    </row>
    <row r="252" spans="1:13" s="438" customFormat="1">
      <c r="A252" s="389"/>
      <c r="B252" s="378" t="s">
        <v>339</v>
      </c>
      <c r="C252" s="376" t="s">
        <v>196</v>
      </c>
      <c r="D252" s="376">
        <v>4</v>
      </c>
      <c r="E252" s="393"/>
      <c r="F252" s="421"/>
      <c r="G252" s="389"/>
    </row>
    <row r="253" spans="1:13" s="438" customFormat="1">
      <c r="A253" s="396"/>
      <c r="B253" s="378" t="s">
        <v>340</v>
      </c>
      <c r="C253" s="376" t="s">
        <v>196</v>
      </c>
      <c r="D253" s="376">
        <v>7</v>
      </c>
      <c r="E253" s="393"/>
      <c r="F253" s="421"/>
      <c r="G253" s="389"/>
    </row>
    <row r="254" spans="1:13" ht="24">
      <c r="A254" s="396"/>
      <c r="B254" s="378" t="s">
        <v>341</v>
      </c>
      <c r="F254" s="421"/>
    </row>
    <row r="255" spans="1:13">
      <c r="A255" s="396"/>
      <c r="B255" s="378" t="s">
        <v>340</v>
      </c>
      <c r="C255" s="376" t="s">
        <v>196</v>
      </c>
      <c r="D255" s="376">
        <v>1</v>
      </c>
      <c r="F255" s="421"/>
    </row>
    <row r="256" spans="1:13">
      <c r="A256" s="396"/>
      <c r="B256" s="378"/>
      <c r="F256" s="421"/>
    </row>
    <row r="257" spans="1:12" ht="60">
      <c r="A257" s="396" t="s">
        <v>247</v>
      </c>
      <c r="B257" s="378" t="s">
        <v>344</v>
      </c>
      <c r="C257" s="376" t="s">
        <v>23</v>
      </c>
      <c r="D257" s="400">
        <v>1</v>
      </c>
      <c r="E257" s="401"/>
      <c r="F257" s="402">
        <f t="shared" ref="F257" si="17">ROUND(ROUND(E257,2)*D257,2)</f>
        <v>0</v>
      </c>
    </row>
    <row r="258" spans="1:12">
      <c r="B258" s="378"/>
      <c r="E258" s="376"/>
      <c r="F258" s="419"/>
    </row>
    <row r="259" spans="1:12">
      <c r="A259" s="396" t="s">
        <v>247</v>
      </c>
      <c r="B259" s="378" t="s">
        <v>342</v>
      </c>
      <c r="C259" s="376" t="s">
        <v>813</v>
      </c>
      <c r="D259" s="400">
        <v>10</v>
      </c>
      <c r="E259" s="443"/>
      <c r="F259" s="444">
        <f>SUM(F143:F258)*0.1</f>
        <v>0</v>
      </c>
    </row>
    <row r="260" spans="1:12">
      <c r="A260" s="396"/>
      <c r="B260" s="378"/>
      <c r="E260" s="376"/>
      <c r="F260" s="376"/>
    </row>
    <row r="261" spans="1:12">
      <c r="A261" s="396" t="s">
        <v>345</v>
      </c>
      <c r="B261" s="378" t="s">
        <v>346</v>
      </c>
      <c r="C261" s="376" t="s">
        <v>347</v>
      </c>
      <c r="D261" s="400">
        <v>1</v>
      </c>
      <c r="E261" s="401"/>
      <c r="F261" s="402">
        <f t="shared" ref="F261" si="18">ROUND(ROUND(E261,2)*D261,2)</f>
        <v>0</v>
      </c>
    </row>
    <row r="262" spans="1:12">
      <c r="A262" s="396"/>
      <c r="B262" s="378"/>
      <c r="E262" s="376"/>
      <c r="F262" s="376"/>
    </row>
    <row r="263" spans="1:12">
      <c r="A263" s="396" t="s">
        <v>348</v>
      </c>
      <c r="B263" s="378" t="s">
        <v>349</v>
      </c>
      <c r="C263" s="376" t="s">
        <v>23</v>
      </c>
      <c r="D263" s="400">
        <v>1</v>
      </c>
      <c r="E263" s="401"/>
      <c r="F263" s="402">
        <f t="shared" ref="F263" si="19">ROUND(ROUND(E263,2)*D263,2)</f>
        <v>0</v>
      </c>
    </row>
    <row r="264" spans="1:12" ht="12.75" thickBot="1">
      <c r="A264" s="396"/>
      <c r="B264" s="378"/>
      <c r="F264" s="421"/>
    </row>
    <row r="265" spans="1:12" s="413" customFormat="1" ht="13.5" thickTop="1" thickBot="1">
      <c r="A265" s="406"/>
      <c r="B265" s="407" t="s">
        <v>350</v>
      </c>
      <c r="C265" s="408"/>
      <c r="D265" s="409"/>
      <c r="E265" s="410"/>
      <c r="F265" s="411">
        <f>SUM(F137:F264)</f>
        <v>0</v>
      </c>
      <c r="G265" s="412"/>
    </row>
    <row r="266" spans="1:12" ht="12.75" thickTop="1">
      <c r="B266" s="378"/>
      <c r="C266" s="419"/>
      <c r="D266" s="397"/>
      <c r="F266" s="421"/>
      <c r="G266" s="416"/>
      <c r="H266" s="415"/>
      <c r="I266" s="415"/>
      <c r="J266" s="416"/>
      <c r="K266" s="417"/>
      <c r="L266" s="418"/>
    </row>
    <row r="267" spans="1:12">
      <c r="A267" s="439"/>
      <c r="B267" s="403"/>
      <c r="C267" s="393"/>
      <c r="D267" s="393"/>
      <c r="F267" s="421"/>
      <c r="G267" s="416"/>
      <c r="H267" s="415"/>
      <c r="I267" s="415"/>
      <c r="J267" s="416"/>
      <c r="K267" s="417"/>
      <c r="L267" s="418"/>
    </row>
    <row r="268" spans="1:12">
      <c r="A268" s="439"/>
      <c r="B268" s="403" t="s">
        <v>351</v>
      </c>
      <c r="C268" s="393"/>
      <c r="D268" s="393"/>
      <c r="F268" s="421"/>
      <c r="G268" s="416"/>
      <c r="H268" s="415"/>
      <c r="I268" s="415"/>
      <c r="J268" s="416"/>
      <c r="K268" s="417"/>
      <c r="L268" s="418"/>
    </row>
    <row r="269" spans="1:12">
      <c r="A269" s="439">
        <v>1</v>
      </c>
      <c r="B269" s="403" t="s">
        <v>352</v>
      </c>
      <c r="C269" s="393" t="s">
        <v>267</v>
      </c>
      <c r="D269" s="400">
        <v>30</v>
      </c>
      <c r="E269" s="401"/>
      <c r="F269" s="402">
        <f t="shared" ref="F269:F300" si="20">ROUND(ROUND(E269,2)*D269,2)</f>
        <v>0</v>
      </c>
      <c r="G269" s="416"/>
      <c r="H269" s="415"/>
      <c r="I269" s="415"/>
      <c r="J269" s="416"/>
      <c r="K269" s="417"/>
      <c r="L269" s="418"/>
    </row>
    <row r="270" spans="1:12">
      <c r="A270" s="439"/>
      <c r="B270" s="403"/>
      <c r="C270" s="393"/>
      <c r="D270" s="393"/>
      <c r="F270" s="393"/>
      <c r="G270" s="416"/>
      <c r="H270" s="415"/>
      <c r="I270" s="415"/>
      <c r="J270" s="416"/>
      <c r="K270" s="417"/>
      <c r="L270" s="418"/>
    </row>
    <row r="271" spans="1:12">
      <c r="A271" s="439">
        <v>2</v>
      </c>
      <c r="B271" s="403" t="s">
        <v>353</v>
      </c>
      <c r="C271" s="393" t="s">
        <v>267</v>
      </c>
      <c r="D271" s="400">
        <v>10</v>
      </c>
      <c r="E271" s="401"/>
      <c r="F271" s="402">
        <f t="shared" si="20"/>
        <v>0</v>
      </c>
      <c r="G271" s="416"/>
      <c r="H271" s="415"/>
      <c r="I271" s="415"/>
      <c r="J271" s="416"/>
      <c r="K271" s="417"/>
      <c r="L271" s="418"/>
    </row>
    <row r="272" spans="1:12">
      <c r="A272" s="439"/>
      <c r="B272" s="403"/>
      <c r="C272" s="393"/>
      <c r="D272" s="393"/>
      <c r="F272" s="393"/>
      <c r="G272" s="416"/>
      <c r="H272" s="415"/>
      <c r="I272" s="415"/>
      <c r="J272" s="416"/>
      <c r="K272" s="417"/>
      <c r="L272" s="418"/>
    </row>
    <row r="273" spans="1:12">
      <c r="A273" s="439">
        <v>3</v>
      </c>
      <c r="B273" s="403" t="s">
        <v>354</v>
      </c>
      <c r="C273" s="393" t="s">
        <v>196</v>
      </c>
      <c r="D273" s="400">
        <v>12</v>
      </c>
      <c r="E273" s="401"/>
      <c r="F273" s="402">
        <f t="shared" si="20"/>
        <v>0</v>
      </c>
      <c r="G273" s="416"/>
      <c r="H273" s="415"/>
      <c r="I273" s="415"/>
      <c r="J273" s="416"/>
      <c r="K273" s="417"/>
      <c r="L273" s="418"/>
    </row>
    <row r="274" spans="1:12">
      <c r="A274" s="439"/>
      <c r="B274" s="403"/>
      <c r="C274" s="393"/>
      <c r="D274" s="393"/>
      <c r="F274" s="393"/>
      <c r="G274" s="416"/>
      <c r="H274" s="415"/>
      <c r="I274" s="415"/>
      <c r="J274" s="416"/>
      <c r="K274" s="417"/>
      <c r="L274" s="418"/>
    </row>
    <row r="275" spans="1:12" ht="24">
      <c r="A275" s="439">
        <v>4</v>
      </c>
      <c r="B275" s="403" t="s">
        <v>355</v>
      </c>
      <c r="C275" s="393" t="s">
        <v>267</v>
      </c>
      <c r="D275" s="400">
        <v>195</v>
      </c>
      <c r="E275" s="401"/>
      <c r="F275" s="402">
        <f t="shared" si="20"/>
        <v>0</v>
      </c>
      <c r="G275" s="416"/>
      <c r="H275" s="415"/>
      <c r="I275" s="415"/>
      <c r="J275" s="416"/>
      <c r="K275" s="417"/>
      <c r="L275" s="418"/>
    </row>
    <row r="276" spans="1:12">
      <c r="A276" s="439"/>
      <c r="B276" s="403"/>
      <c r="C276" s="393"/>
      <c r="D276" s="393"/>
      <c r="F276" s="393"/>
      <c r="G276" s="393"/>
      <c r="H276" s="415"/>
      <c r="I276" s="415"/>
      <c r="J276" s="416"/>
      <c r="K276" s="417"/>
      <c r="L276" s="418"/>
    </row>
    <row r="277" spans="1:12">
      <c r="A277" s="439">
        <v>5</v>
      </c>
      <c r="B277" s="403" t="s">
        <v>356</v>
      </c>
      <c r="C277" s="393" t="s">
        <v>32</v>
      </c>
      <c r="D277" s="400">
        <v>60</v>
      </c>
      <c r="E277" s="401"/>
      <c r="F277" s="402">
        <f t="shared" si="20"/>
        <v>0</v>
      </c>
      <c r="G277" s="416"/>
      <c r="H277" s="415"/>
      <c r="I277" s="415"/>
      <c r="J277" s="416"/>
      <c r="K277" s="417"/>
      <c r="L277" s="418"/>
    </row>
    <row r="278" spans="1:12">
      <c r="A278" s="439"/>
      <c r="B278" s="403"/>
      <c r="C278" s="393"/>
      <c r="D278" s="393"/>
      <c r="F278" s="393"/>
      <c r="G278" s="416"/>
      <c r="H278" s="415"/>
      <c r="I278" s="415"/>
      <c r="J278" s="416"/>
      <c r="K278" s="417"/>
      <c r="L278" s="418"/>
    </row>
    <row r="279" spans="1:12">
      <c r="A279" s="439">
        <v>6</v>
      </c>
      <c r="B279" s="403" t="s">
        <v>357</v>
      </c>
      <c r="C279" s="393" t="s">
        <v>32</v>
      </c>
      <c r="D279" s="400">
        <v>120</v>
      </c>
      <c r="E279" s="401"/>
      <c r="F279" s="402">
        <f t="shared" si="20"/>
        <v>0</v>
      </c>
      <c r="G279" s="416"/>
      <c r="H279" s="415"/>
      <c r="I279" s="415"/>
      <c r="J279" s="416"/>
      <c r="K279" s="417"/>
      <c r="L279" s="418"/>
    </row>
    <row r="280" spans="1:12">
      <c r="A280" s="439"/>
      <c r="B280" s="403"/>
      <c r="C280" s="393"/>
      <c r="D280" s="393"/>
      <c r="F280" s="393"/>
      <c r="G280" s="416"/>
      <c r="H280" s="415"/>
      <c r="I280" s="415"/>
      <c r="J280" s="416"/>
      <c r="K280" s="417"/>
      <c r="L280" s="418"/>
    </row>
    <row r="281" spans="1:12">
      <c r="A281" s="439">
        <v>7</v>
      </c>
      <c r="B281" s="403" t="s">
        <v>358</v>
      </c>
      <c r="C281" s="393" t="s">
        <v>32</v>
      </c>
      <c r="D281" s="400">
        <v>18</v>
      </c>
      <c r="E281" s="401"/>
      <c r="F281" s="402">
        <f t="shared" si="20"/>
        <v>0</v>
      </c>
      <c r="G281" s="416"/>
      <c r="H281" s="415"/>
      <c r="I281" s="415"/>
      <c r="J281" s="416"/>
      <c r="K281" s="417"/>
      <c r="L281" s="418"/>
    </row>
    <row r="282" spans="1:12">
      <c r="A282" s="439">
        <v>8</v>
      </c>
      <c r="B282" s="403" t="s">
        <v>359</v>
      </c>
      <c r="C282" s="393" t="s">
        <v>32</v>
      </c>
      <c r="D282" s="400">
        <v>10</v>
      </c>
      <c r="E282" s="401"/>
      <c r="F282" s="402">
        <f t="shared" si="20"/>
        <v>0</v>
      </c>
      <c r="G282" s="416"/>
      <c r="H282" s="415"/>
      <c r="I282" s="415"/>
      <c r="J282" s="416"/>
      <c r="K282" s="417"/>
      <c r="L282" s="418"/>
    </row>
    <row r="283" spans="1:12">
      <c r="A283" s="439"/>
      <c r="B283" s="403"/>
      <c r="C283" s="393"/>
      <c r="D283" s="393"/>
      <c r="F283" s="393"/>
      <c r="G283" s="416"/>
      <c r="H283" s="415"/>
      <c r="I283" s="415"/>
      <c r="J283" s="416"/>
      <c r="K283" s="417"/>
      <c r="L283" s="418"/>
    </row>
    <row r="284" spans="1:12">
      <c r="A284" s="439">
        <v>9</v>
      </c>
      <c r="B284" s="403" t="s">
        <v>360</v>
      </c>
      <c r="C284" s="393" t="s">
        <v>32</v>
      </c>
      <c r="D284" s="400">
        <v>8</v>
      </c>
      <c r="E284" s="401"/>
      <c r="F284" s="402">
        <f t="shared" si="20"/>
        <v>0</v>
      </c>
      <c r="G284" s="416"/>
      <c r="H284" s="415"/>
      <c r="I284" s="415"/>
      <c r="J284" s="416"/>
      <c r="K284" s="417"/>
      <c r="L284" s="418"/>
    </row>
    <row r="285" spans="1:12">
      <c r="A285" s="439"/>
      <c r="B285" s="403"/>
      <c r="C285" s="393"/>
      <c r="D285" s="393"/>
      <c r="F285" s="393"/>
      <c r="G285" s="416"/>
      <c r="H285" s="415"/>
      <c r="I285" s="415"/>
      <c r="J285" s="416"/>
      <c r="K285" s="417"/>
      <c r="L285" s="418"/>
    </row>
    <row r="286" spans="1:12">
      <c r="A286" s="439">
        <v>10</v>
      </c>
      <c r="B286" s="403" t="s">
        <v>361</v>
      </c>
      <c r="C286" s="393" t="s">
        <v>32</v>
      </c>
      <c r="D286" s="400">
        <v>12</v>
      </c>
      <c r="E286" s="401"/>
      <c r="F286" s="402">
        <f t="shared" si="20"/>
        <v>0</v>
      </c>
      <c r="G286" s="416"/>
      <c r="H286" s="415"/>
      <c r="I286" s="415"/>
      <c r="J286" s="416"/>
      <c r="K286" s="417"/>
      <c r="L286" s="418"/>
    </row>
    <row r="287" spans="1:12">
      <c r="A287" s="439"/>
      <c r="B287" s="403"/>
      <c r="C287" s="393"/>
      <c r="D287" s="393"/>
      <c r="F287" s="393"/>
      <c r="G287" s="416"/>
      <c r="H287" s="415"/>
      <c r="I287" s="415"/>
      <c r="J287" s="416"/>
      <c r="K287" s="417"/>
      <c r="L287" s="418"/>
    </row>
    <row r="288" spans="1:12">
      <c r="A288" s="439">
        <v>11</v>
      </c>
      <c r="B288" s="403" t="s">
        <v>362</v>
      </c>
      <c r="C288" s="393" t="s">
        <v>32</v>
      </c>
      <c r="D288" s="400">
        <v>12</v>
      </c>
      <c r="E288" s="401"/>
      <c r="F288" s="402">
        <f t="shared" si="20"/>
        <v>0</v>
      </c>
      <c r="G288" s="416"/>
      <c r="H288" s="415"/>
      <c r="I288" s="415"/>
      <c r="J288" s="416"/>
      <c r="K288" s="417"/>
      <c r="L288" s="418"/>
    </row>
    <row r="289" spans="1:7">
      <c r="A289" s="439"/>
      <c r="B289" s="403"/>
      <c r="C289" s="393"/>
      <c r="D289" s="393"/>
      <c r="F289" s="393"/>
    </row>
    <row r="290" spans="1:7">
      <c r="A290" s="439">
        <v>12</v>
      </c>
      <c r="B290" s="403" t="s">
        <v>363</v>
      </c>
      <c r="C290" s="393" t="s">
        <v>32</v>
      </c>
      <c r="D290" s="400">
        <v>12</v>
      </c>
      <c r="E290" s="401"/>
      <c r="F290" s="402">
        <f t="shared" si="20"/>
        <v>0</v>
      </c>
    </row>
    <row r="291" spans="1:7">
      <c r="A291" s="439"/>
      <c r="B291" s="403"/>
      <c r="C291" s="393"/>
      <c r="D291" s="393"/>
      <c r="F291" s="393"/>
    </row>
    <row r="292" spans="1:7">
      <c r="A292" s="439">
        <v>13</v>
      </c>
      <c r="B292" s="403" t="s">
        <v>364</v>
      </c>
      <c r="C292" s="393" t="s">
        <v>32</v>
      </c>
      <c r="D292" s="400">
        <v>6</v>
      </c>
      <c r="E292" s="401"/>
      <c r="F292" s="402">
        <f t="shared" si="20"/>
        <v>0</v>
      </c>
    </row>
    <row r="293" spans="1:7">
      <c r="A293" s="439"/>
      <c r="B293" s="403"/>
      <c r="C293" s="393"/>
      <c r="D293" s="393"/>
      <c r="F293" s="393"/>
    </row>
    <row r="294" spans="1:7">
      <c r="A294" s="439">
        <v>14</v>
      </c>
      <c r="B294" s="403" t="s">
        <v>365</v>
      </c>
      <c r="C294" s="393" t="s">
        <v>267</v>
      </c>
      <c r="D294" s="400">
        <v>12</v>
      </c>
      <c r="E294" s="401"/>
      <c r="F294" s="402">
        <f t="shared" si="20"/>
        <v>0</v>
      </c>
    </row>
    <row r="295" spans="1:7">
      <c r="A295" s="439"/>
      <c r="B295" s="403"/>
      <c r="C295" s="393"/>
      <c r="D295" s="393"/>
      <c r="F295" s="393"/>
    </row>
    <row r="296" spans="1:7">
      <c r="A296" s="439">
        <v>15</v>
      </c>
      <c r="B296" s="403" t="s">
        <v>366</v>
      </c>
      <c r="C296" s="393" t="s">
        <v>23</v>
      </c>
      <c r="D296" s="400">
        <v>1</v>
      </c>
      <c r="E296" s="401"/>
      <c r="F296" s="402">
        <f t="shared" si="20"/>
        <v>0</v>
      </c>
    </row>
    <row r="297" spans="1:7">
      <c r="A297" s="439"/>
      <c r="B297" s="403"/>
      <c r="C297" s="393"/>
      <c r="D297" s="393"/>
      <c r="F297" s="393"/>
    </row>
    <row r="298" spans="1:7">
      <c r="A298" s="389">
        <v>16</v>
      </c>
      <c r="B298" s="403" t="s">
        <v>367</v>
      </c>
      <c r="C298" s="393" t="s">
        <v>23</v>
      </c>
      <c r="D298" s="400">
        <v>1</v>
      </c>
      <c r="E298" s="401"/>
      <c r="F298" s="402">
        <f t="shared" si="20"/>
        <v>0</v>
      </c>
    </row>
    <row r="299" spans="1:7">
      <c r="B299" s="403"/>
      <c r="C299" s="393"/>
      <c r="D299" s="393"/>
      <c r="F299" s="393"/>
    </row>
    <row r="300" spans="1:7">
      <c r="A300" s="389">
        <v>17</v>
      </c>
      <c r="B300" s="403" t="s">
        <v>368</v>
      </c>
      <c r="C300" s="393" t="s">
        <v>23</v>
      </c>
      <c r="D300" s="400">
        <v>1</v>
      </c>
      <c r="E300" s="401"/>
      <c r="F300" s="402">
        <f t="shared" si="20"/>
        <v>0</v>
      </c>
    </row>
    <row r="301" spans="1:7" ht="12.75" thickBot="1">
      <c r="B301" s="403"/>
      <c r="C301" s="393"/>
      <c r="D301" s="393"/>
      <c r="F301" s="421"/>
    </row>
    <row r="302" spans="1:7" s="413" customFormat="1" ht="13.5" thickTop="1" thickBot="1">
      <c r="A302" s="406"/>
      <c r="B302" s="407" t="s">
        <v>369</v>
      </c>
      <c r="C302" s="408"/>
      <c r="D302" s="409"/>
      <c r="E302" s="410"/>
      <c r="F302" s="411">
        <f>SUM(F269:F301)</f>
        <v>0</v>
      </c>
      <c r="G302" s="412"/>
    </row>
    <row r="303" spans="1:7" ht="12.75" thickTop="1">
      <c r="B303" s="403"/>
      <c r="C303" s="393"/>
      <c r="D303" s="393"/>
      <c r="F303" s="421"/>
    </row>
    <row r="304" spans="1:7">
      <c r="B304" s="379" t="s">
        <v>370</v>
      </c>
      <c r="F304" s="421"/>
    </row>
    <row r="305" spans="1:7">
      <c r="B305" s="403"/>
      <c r="F305" s="421"/>
    </row>
    <row r="306" spans="1:7" ht="36">
      <c r="A306" s="389">
        <v>5</v>
      </c>
      <c r="B306" s="403" t="s">
        <v>371</v>
      </c>
      <c r="C306" s="393" t="s">
        <v>27</v>
      </c>
      <c r="D306" s="400">
        <v>12</v>
      </c>
      <c r="E306" s="401"/>
      <c r="F306" s="402">
        <f t="shared" ref="F306:F307" si="21">ROUND(ROUND(E306,2)*D306,2)</f>
        <v>0</v>
      </c>
    </row>
    <row r="307" spans="1:7" ht="24">
      <c r="A307" s="389">
        <v>15</v>
      </c>
      <c r="B307" s="403" t="s">
        <v>372</v>
      </c>
      <c r="C307" s="393" t="s">
        <v>25</v>
      </c>
      <c r="D307" s="400">
        <v>15</v>
      </c>
      <c r="E307" s="401"/>
      <c r="F307" s="402">
        <f t="shared" si="21"/>
        <v>0</v>
      </c>
    </row>
    <row r="308" spans="1:7" ht="12.75" thickBot="1">
      <c r="B308" s="378"/>
      <c r="F308" s="421"/>
    </row>
    <row r="309" spans="1:7" s="413" customFormat="1" ht="13.5" thickTop="1" thickBot="1">
      <c r="A309" s="406"/>
      <c r="B309" s="407" t="s">
        <v>373</v>
      </c>
      <c r="C309" s="408"/>
      <c r="D309" s="409"/>
      <c r="E309" s="410"/>
      <c r="F309" s="411">
        <f>SUM(F306:F308)</f>
        <v>0</v>
      </c>
      <c r="G309" s="412"/>
    </row>
    <row r="310" spans="1:7" ht="12.75" thickTop="1">
      <c r="A310" s="396"/>
      <c r="B310" s="378"/>
      <c r="F310" s="421"/>
    </row>
    <row r="311" spans="1:7">
      <c r="B311" s="379" t="s">
        <v>374</v>
      </c>
      <c r="F311" s="421"/>
    </row>
    <row r="312" spans="1:7">
      <c r="A312" s="396"/>
      <c r="B312" s="378"/>
      <c r="F312" s="421"/>
    </row>
    <row r="313" spans="1:7">
      <c r="B313" s="378" t="s">
        <v>375</v>
      </c>
      <c r="F313" s="421">
        <f>F129</f>
        <v>0</v>
      </c>
    </row>
    <row r="314" spans="1:7">
      <c r="A314" s="396"/>
      <c r="B314" s="403" t="str">
        <f>+B132</f>
        <v>M2. INŠTALACIJSKI ELEKTRO MATERIAL</v>
      </c>
      <c r="C314" s="376" t="s">
        <v>376</v>
      </c>
      <c r="F314" s="421">
        <f>F265</f>
        <v>0</v>
      </c>
      <c r="G314" s="419"/>
    </row>
    <row r="315" spans="1:7">
      <c r="B315" s="403" t="s">
        <v>377</v>
      </c>
      <c r="C315" s="393" t="s">
        <v>376</v>
      </c>
      <c r="F315" s="421">
        <f>F302</f>
        <v>0</v>
      </c>
      <c r="G315" s="419"/>
    </row>
    <row r="316" spans="1:7">
      <c r="A316" s="396"/>
      <c r="B316" s="378" t="s">
        <v>370</v>
      </c>
      <c r="C316" s="376" t="s">
        <v>376</v>
      </c>
      <c r="F316" s="421">
        <f>F309</f>
        <v>0</v>
      </c>
      <c r="G316" s="419"/>
    </row>
    <row r="317" spans="1:7">
      <c r="A317" s="396"/>
      <c r="B317" s="379" t="s">
        <v>762</v>
      </c>
      <c r="C317" s="394" t="s">
        <v>376</v>
      </c>
      <c r="D317" s="394"/>
      <c r="E317" s="412"/>
      <c r="F317" s="546">
        <f>SUM(F313:F316)</f>
        <v>0</v>
      </c>
      <c r="G317" s="440"/>
    </row>
  </sheetData>
  <sheetProtection selectLockedCells="1"/>
  <conditionalFormatting sqref="F5">
    <cfRule type="cellIs" dxfId="7" priority="1" stopIfTrue="1" operator="equal">
      <formula>0</formula>
    </cfRule>
  </conditionalFormatting>
  <pageMargins left="0.98425196850393704" right="0.6692913385826772" top="0.78740157480314965" bottom="0.78740157480314965" header="0.51181102362204722" footer="0.51181102362204722"/>
  <pageSetup paperSize="9" firstPageNumber="0" orientation="portrait" r:id="rId1"/>
  <headerFooter alignWithMargins="0">
    <oddFooter>&amp;Lpopis del&amp;C&amp;P/&amp;N&amp;R&amp;A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06"/>
  <sheetViews>
    <sheetView tabSelected="1" topLeftCell="A184" zoomScale="130" zoomScaleNormal="130" zoomScaleSheetLayoutView="110" zoomScalePageLayoutView="75" workbookViewId="0">
      <selection activeCell="F208" sqref="F208"/>
    </sheetView>
  </sheetViews>
  <sheetFormatPr defaultColWidth="9.140625" defaultRowHeight="12.75"/>
  <cols>
    <col min="1" max="1" width="6" style="445" customWidth="1"/>
    <col min="2" max="2" width="45.42578125" style="450" customWidth="1"/>
    <col min="3" max="3" width="8.7109375" style="449" customWidth="1"/>
    <col min="4" max="4" width="8.7109375" style="449" bestFit="1" customWidth="1"/>
    <col min="5" max="5" width="10.7109375" style="479" customWidth="1"/>
    <col min="6" max="6" width="8.5703125" style="480" bestFit="1" customWidth="1"/>
    <col min="7" max="16384" width="9.140625" style="460"/>
  </cols>
  <sheetData>
    <row r="1" spans="1:6">
      <c r="A1" s="351"/>
      <c r="B1" s="496" t="s">
        <v>494</v>
      </c>
      <c r="C1" s="352"/>
      <c r="D1" s="352"/>
      <c r="E1" s="352"/>
      <c r="F1" s="347"/>
    </row>
    <row r="2" spans="1:6">
      <c r="A2" s="354"/>
      <c r="B2" s="328"/>
      <c r="C2" s="353"/>
      <c r="D2" s="353"/>
      <c r="E2" s="348"/>
      <c r="F2" s="348"/>
    </row>
    <row r="3" spans="1:6" ht="25.5">
      <c r="A3" s="354"/>
      <c r="B3" s="349" t="s">
        <v>189</v>
      </c>
      <c r="C3" s="353"/>
      <c r="D3" s="353"/>
      <c r="E3" s="348"/>
      <c r="F3" s="348"/>
    </row>
    <row r="4" spans="1:6" ht="13.5" thickBot="1">
      <c r="A4" s="354"/>
      <c r="B4" s="349"/>
      <c r="C4" s="353"/>
      <c r="D4" s="353"/>
      <c r="E4" s="348"/>
      <c r="F4" s="348"/>
    </row>
    <row r="5" spans="1:6" ht="14.25" thickTop="1" thickBot="1">
      <c r="A5" s="355" t="s">
        <v>769</v>
      </c>
      <c r="B5" s="356" t="s">
        <v>770</v>
      </c>
      <c r="C5" s="357" t="s">
        <v>771</v>
      </c>
      <c r="D5" s="358" t="s">
        <v>772</v>
      </c>
      <c r="E5" s="359" t="s">
        <v>773</v>
      </c>
      <c r="F5" s="360" t="s">
        <v>774</v>
      </c>
    </row>
    <row r="6" spans="1:6" ht="13.5" thickTop="1">
      <c r="B6" s="446"/>
      <c r="E6" s="461"/>
      <c r="F6" s="452"/>
    </row>
    <row r="7" spans="1:6">
      <c r="A7" s="458"/>
      <c r="B7" s="446"/>
      <c r="E7" s="452"/>
      <c r="F7" s="452"/>
    </row>
    <row r="8" spans="1:6">
      <c r="A8" s="458"/>
      <c r="B8" s="45" t="s">
        <v>382</v>
      </c>
      <c r="E8" s="452"/>
      <c r="F8" s="452"/>
    </row>
    <row r="9" spans="1:6">
      <c r="A9" s="462"/>
      <c r="B9" s="45"/>
      <c r="E9" s="452"/>
      <c r="F9" s="452"/>
    </row>
    <row r="10" spans="1:6" s="44" customFormat="1" ht="38.25">
      <c r="A10" s="459"/>
      <c r="B10" s="44" t="s">
        <v>261</v>
      </c>
      <c r="C10" s="46"/>
      <c r="D10" s="47"/>
      <c r="E10" s="452"/>
      <c r="F10" s="43"/>
    </row>
    <row r="11" spans="1:6" ht="25.5">
      <c r="A11" s="462"/>
      <c r="B11" s="48" t="s">
        <v>383</v>
      </c>
      <c r="C11" s="46"/>
      <c r="D11" s="463"/>
      <c r="E11" s="452"/>
      <c r="F11" s="452"/>
    </row>
    <row r="12" spans="1:6">
      <c r="A12" s="458"/>
      <c r="B12" s="445"/>
      <c r="D12" s="463"/>
      <c r="E12" s="452"/>
      <c r="F12" s="452"/>
    </row>
    <row r="13" spans="1:6">
      <c r="A13" s="458"/>
      <c r="B13" s="447" t="s">
        <v>384</v>
      </c>
      <c r="D13" s="463"/>
      <c r="E13" s="452"/>
      <c r="F13" s="452"/>
    </row>
    <row r="14" spans="1:6">
      <c r="A14" s="458"/>
      <c r="B14" s="49"/>
      <c r="D14" s="463"/>
      <c r="E14" s="452"/>
      <c r="F14" s="452"/>
    </row>
    <row r="15" spans="1:6" s="469" customFormat="1">
      <c r="A15" s="464" t="s">
        <v>385</v>
      </c>
      <c r="B15" s="50" t="s">
        <v>386</v>
      </c>
      <c r="C15" s="465"/>
      <c r="D15" s="466"/>
      <c r="E15" s="467"/>
      <c r="F15" s="468"/>
    </row>
    <row r="16" spans="1:6" s="469" customFormat="1">
      <c r="A16" s="464" t="s">
        <v>387</v>
      </c>
      <c r="B16" s="50" t="s">
        <v>388</v>
      </c>
      <c r="C16" s="465" t="s">
        <v>267</v>
      </c>
      <c r="D16" s="362">
        <v>20</v>
      </c>
      <c r="E16" s="363"/>
      <c r="F16" s="364">
        <f>ROUND(ROUND(E16,2)*D16,2)</f>
        <v>0</v>
      </c>
    </row>
    <row r="17" spans="1:6" s="469" customFormat="1">
      <c r="A17" s="464" t="s">
        <v>387</v>
      </c>
      <c r="B17" s="50" t="s">
        <v>389</v>
      </c>
      <c r="C17" s="465" t="s">
        <v>267</v>
      </c>
      <c r="D17" s="362">
        <v>30</v>
      </c>
      <c r="E17" s="363"/>
      <c r="F17" s="364">
        <f t="shared" ref="F17:F32" si="0">ROUND(ROUND(E17,2)*D17,2)</f>
        <v>0</v>
      </c>
    </row>
    <row r="18" spans="1:6" s="469" customFormat="1">
      <c r="A18" s="464" t="s">
        <v>387</v>
      </c>
      <c r="B18" s="50" t="s">
        <v>390</v>
      </c>
      <c r="C18" s="465" t="s">
        <v>267</v>
      </c>
      <c r="D18" s="362">
        <v>25</v>
      </c>
      <c r="E18" s="363"/>
      <c r="F18" s="364">
        <f t="shared" si="0"/>
        <v>0</v>
      </c>
    </row>
    <row r="19" spans="1:6" s="469" customFormat="1">
      <c r="A19" s="464" t="s">
        <v>387</v>
      </c>
      <c r="B19" s="50" t="s">
        <v>391</v>
      </c>
      <c r="C19" s="465" t="s">
        <v>392</v>
      </c>
      <c r="D19" s="362">
        <v>15</v>
      </c>
      <c r="E19" s="363"/>
      <c r="F19" s="364">
        <f t="shared" si="0"/>
        <v>0</v>
      </c>
    </row>
    <row r="20" spans="1:6" s="469" customFormat="1">
      <c r="A20" s="464" t="s">
        <v>393</v>
      </c>
      <c r="B20" s="50" t="s">
        <v>394</v>
      </c>
      <c r="C20" s="465" t="s">
        <v>267</v>
      </c>
      <c r="D20" s="362">
        <v>66</v>
      </c>
      <c r="E20" s="363"/>
      <c r="F20" s="364">
        <f t="shared" si="0"/>
        <v>0</v>
      </c>
    </row>
    <row r="21" spans="1:6" s="469" customFormat="1">
      <c r="A21" s="464" t="s">
        <v>387</v>
      </c>
      <c r="B21" s="50" t="s">
        <v>395</v>
      </c>
      <c r="C21" s="465" t="s">
        <v>267</v>
      </c>
      <c r="D21" s="362">
        <v>20</v>
      </c>
      <c r="E21" s="363"/>
      <c r="F21" s="364">
        <f t="shared" si="0"/>
        <v>0</v>
      </c>
    </row>
    <row r="22" spans="1:6" s="469" customFormat="1">
      <c r="A22" s="464" t="s">
        <v>387</v>
      </c>
      <c r="B22" s="50" t="s">
        <v>396</v>
      </c>
      <c r="C22" s="465" t="s">
        <v>196</v>
      </c>
      <c r="D22" s="362">
        <v>1</v>
      </c>
      <c r="E22" s="363"/>
      <c r="F22" s="364">
        <f t="shared" si="0"/>
        <v>0</v>
      </c>
    </row>
    <row r="23" spans="1:6" s="469" customFormat="1">
      <c r="A23" s="464" t="s">
        <v>387</v>
      </c>
      <c r="B23" s="50" t="s">
        <v>397</v>
      </c>
      <c r="C23" s="465" t="s">
        <v>196</v>
      </c>
      <c r="D23" s="362">
        <v>1</v>
      </c>
      <c r="E23" s="363"/>
      <c r="F23" s="364">
        <f t="shared" si="0"/>
        <v>0</v>
      </c>
    </row>
    <row r="24" spans="1:6" s="469" customFormat="1">
      <c r="A24" s="464" t="s">
        <v>387</v>
      </c>
      <c r="B24" s="50" t="s">
        <v>398</v>
      </c>
      <c r="C24" s="465" t="s">
        <v>196</v>
      </c>
      <c r="D24" s="362">
        <v>1</v>
      </c>
      <c r="E24" s="363"/>
      <c r="F24" s="364">
        <f t="shared" si="0"/>
        <v>0</v>
      </c>
    </row>
    <row r="25" spans="1:6" s="469" customFormat="1">
      <c r="A25" s="464" t="s">
        <v>387</v>
      </c>
      <c r="B25" s="50" t="s">
        <v>399</v>
      </c>
      <c r="C25" s="465" t="s">
        <v>23</v>
      </c>
      <c r="D25" s="362">
        <v>1</v>
      </c>
      <c r="E25" s="363"/>
      <c r="F25" s="364">
        <f t="shared" si="0"/>
        <v>0</v>
      </c>
    </row>
    <row r="26" spans="1:6" s="469" customFormat="1">
      <c r="A26" s="464" t="s">
        <v>387</v>
      </c>
      <c r="B26" s="50" t="s">
        <v>400</v>
      </c>
      <c r="C26" s="465" t="s">
        <v>196</v>
      </c>
      <c r="D26" s="362">
        <v>1</v>
      </c>
      <c r="E26" s="363"/>
      <c r="F26" s="364">
        <f t="shared" si="0"/>
        <v>0</v>
      </c>
    </row>
    <row r="27" spans="1:6" s="469" customFormat="1">
      <c r="A27" s="464" t="s">
        <v>387</v>
      </c>
      <c r="B27" s="50" t="s">
        <v>401</v>
      </c>
      <c r="C27" s="465" t="s">
        <v>196</v>
      </c>
      <c r="D27" s="362">
        <v>1</v>
      </c>
      <c r="E27" s="363"/>
      <c r="F27" s="364">
        <f t="shared" si="0"/>
        <v>0</v>
      </c>
    </row>
    <row r="28" spans="1:6" s="469" customFormat="1">
      <c r="A28" s="464" t="s">
        <v>387</v>
      </c>
      <c r="B28" s="50" t="s">
        <v>402</v>
      </c>
      <c r="C28" s="465" t="s">
        <v>196</v>
      </c>
      <c r="D28" s="362">
        <v>4</v>
      </c>
      <c r="E28" s="363"/>
      <c r="F28" s="364">
        <f t="shared" si="0"/>
        <v>0</v>
      </c>
    </row>
    <row r="29" spans="1:6" s="469" customFormat="1">
      <c r="A29" s="464" t="s">
        <v>387</v>
      </c>
      <c r="B29" s="50" t="s">
        <v>403</v>
      </c>
      <c r="C29" s="465" t="s">
        <v>23</v>
      </c>
      <c r="D29" s="362">
        <v>1</v>
      </c>
      <c r="E29" s="363"/>
      <c r="F29" s="364">
        <f t="shared" si="0"/>
        <v>0</v>
      </c>
    </row>
    <row r="30" spans="1:6" s="469" customFormat="1">
      <c r="A30" s="464" t="s">
        <v>387</v>
      </c>
      <c r="B30" s="50" t="s">
        <v>404</v>
      </c>
      <c r="C30" s="465" t="s">
        <v>23</v>
      </c>
      <c r="D30" s="362">
        <v>1</v>
      </c>
      <c r="E30" s="363"/>
      <c r="F30" s="364">
        <f t="shared" si="0"/>
        <v>0</v>
      </c>
    </row>
    <row r="31" spans="1:6" s="469" customFormat="1">
      <c r="A31" s="464" t="s">
        <v>387</v>
      </c>
      <c r="B31" s="50" t="s">
        <v>405</v>
      </c>
      <c r="C31" s="465" t="s">
        <v>23</v>
      </c>
      <c r="D31" s="362">
        <v>1</v>
      </c>
      <c r="E31" s="363"/>
      <c r="F31" s="364">
        <f t="shared" si="0"/>
        <v>0</v>
      </c>
    </row>
    <row r="32" spans="1:6" s="469" customFormat="1">
      <c r="A32" s="469" t="s">
        <v>387</v>
      </c>
      <c r="B32" s="469" t="s">
        <v>406</v>
      </c>
      <c r="C32" s="470" t="s">
        <v>23</v>
      </c>
      <c r="D32" s="362">
        <v>1</v>
      </c>
      <c r="E32" s="363"/>
      <c r="F32" s="364">
        <f t="shared" si="0"/>
        <v>0</v>
      </c>
    </row>
    <row r="33" spans="1:12">
      <c r="A33" s="469"/>
      <c r="B33" s="469"/>
      <c r="E33" s="471"/>
      <c r="F33" s="472"/>
    </row>
    <row r="34" spans="1:12">
      <c r="A34" s="469"/>
      <c r="B34" s="469" t="s">
        <v>407</v>
      </c>
      <c r="E34" s="471"/>
      <c r="F34" s="472"/>
    </row>
    <row r="35" spans="1:12" ht="25.5">
      <c r="A35" s="469"/>
      <c r="B35" s="469" t="s">
        <v>408</v>
      </c>
      <c r="E35" s="471"/>
      <c r="F35" s="472"/>
    </row>
    <row r="36" spans="1:12" ht="13.5" thickBot="1">
      <c r="A36" s="469"/>
      <c r="B36" s="469"/>
      <c r="E36" s="471"/>
      <c r="F36" s="472"/>
    </row>
    <row r="37" spans="1:12" ht="14.25" thickTop="1" thickBot="1">
      <c r="A37" s="406"/>
      <c r="B37" s="407" t="s">
        <v>409</v>
      </c>
      <c r="C37" s="408" t="s">
        <v>376</v>
      </c>
      <c r="D37" s="409"/>
      <c r="E37" s="410"/>
      <c r="F37" s="411">
        <f>SUM(F15:F36)</f>
        <v>0</v>
      </c>
    </row>
    <row r="38" spans="1:12" ht="13.5" thickTop="1">
      <c r="A38" s="458"/>
      <c r="B38" s="469"/>
      <c r="E38" s="471"/>
      <c r="F38" s="472"/>
    </row>
    <row r="39" spans="1:12" ht="13.5" thickBot="1">
      <c r="A39" s="458"/>
      <c r="B39" s="469"/>
      <c r="E39" s="470"/>
      <c r="F39" s="452"/>
    </row>
    <row r="40" spans="1:12" ht="14.25" thickTop="1" thickBot="1">
      <c r="A40" s="406"/>
      <c r="B40" s="407" t="s">
        <v>410</v>
      </c>
      <c r="C40" s="408" t="s">
        <v>376</v>
      </c>
      <c r="D40" s="409"/>
      <c r="E40" s="410"/>
      <c r="F40" s="411">
        <f>F37</f>
        <v>0</v>
      </c>
    </row>
    <row r="41" spans="1:12" ht="13.5" thickTop="1">
      <c r="A41" s="462"/>
      <c r="B41" s="469"/>
      <c r="C41" s="470"/>
      <c r="D41" s="470"/>
      <c r="E41" s="470"/>
      <c r="F41" s="470"/>
    </row>
    <row r="42" spans="1:12" ht="13.5" thickBot="1">
      <c r="A42" s="462"/>
      <c r="B42" s="469"/>
      <c r="E42" s="452"/>
      <c r="F42" s="452"/>
    </row>
    <row r="43" spans="1:12" ht="14.25" thickTop="1" thickBot="1">
      <c r="A43" s="406"/>
      <c r="B43" s="407" t="s">
        <v>411</v>
      </c>
      <c r="C43" s="408" t="s">
        <v>376</v>
      </c>
      <c r="D43" s="409"/>
      <c r="E43" s="410"/>
      <c r="F43" s="411">
        <f>SUM(F40:F40)</f>
        <v>0</v>
      </c>
    </row>
    <row r="44" spans="1:12" ht="13.5" thickTop="1">
      <c r="A44" s="462"/>
      <c r="B44" s="469"/>
      <c r="E44" s="470"/>
      <c r="F44" s="452"/>
    </row>
    <row r="45" spans="1:12" s="469" customFormat="1">
      <c r="A45" s="458"/>
      <c r="C45" s="449"/>
      <c r="D45" s="463"/>
      <c r="E45" s="470"/>
      <c r="F45" s="470"/>
    </row>
    <row r="46" spans="1:12" s="447" customFormat="1">
      <c r="A46" s="458"/>
      <c r="B46" s="543" t="s">
        <v>412</v>
      </c>
      <c r="C46" s="543"/>
      <c r="D46" s="543"/>
      <c r="E46" s="543"/>
      <c r="F46" s="543"/>
    </row>
    <row r="47" spans="1:12" s="477" customFormat="1">
      <c r="A47" s="473"/>
      <c r="B47" s="51"/>
      <c r="C47" s="449"/>
      <c r="D47" s="449"/>
      <c r="E47" s="474"/>
      <c r="F47" s="452"/>
      <c r="G47" s="458"/>
      <c r="H47" s="446"/>
      <c r="I47" s="458"/>
      <c r="J47" s="458"/>
      <c r="K47" s="475"/>
      <c r="L47" s="476"/>
    </row>
    <row r="48" spans="1:12" s="447" customFormat="1">
      <c r="A48" s="473"/>
      <c r="C48" s="449"/>
      <c r="D48" s="453"/>
      <c r="E48" s="478"/>
      <c r="F48" s="475"/>
    </row>
    <row r="49" spans="1:9">
      <c r="A49" s="473"/>
      <c r="B49" s="45" t="s">
        <v>413</v>
      </c>
      <c r="E49" s="461"/>
      <c r="F49" s="452"/>
    </row>
    <row r="50" spans="1:9">
      <c r="A50" s="473"/>
      <c r="B50" s="45"/>
      <c r="E50" s="461"/>
      <c r="F50" s="452"/>
    </row>
    <row r="51" spans="1:9" s="447" customFormat="1">
      <c r="A51" s="473"/>
      <c r="B51" s="445"/>
      <c r="C51" s="449"/>
      <c r="D51" s="453"/>
      <c r="E51" s="479"/>
      <c r="F51" s="475"/>
      <c r="H51" s="449"/>
      <c r="I51" s="460"/>
    </row>
    <row r="52" spans="1:9" s="447" customFormat="1">
      <c r="A52" s="473" t="s">
        <v>414</v>
      </c>
      <c r="B52" s="445" t="s">
        <v>415</v>
      </c>
      <c r="C52" s="449" t="s">
        <v>196</v>
      </c>
      <c r="D52" s="362">
        <v>4</v>
      </c>
      <c r="E52" s="363"/>
      <c r="F52" s="364">
        <f t="shared" ref="F52:F54" si="1">ROUND(ROUND(E52,2)*D52,2)</f>
        <v>0</v>
      </c>
    </row>
    <row r="53" spans="1:9" s="447" customFormat="1">
      <c r="A53" s="473"/>
      <c r="B53" s="445"/>
      <c r="C53" s="449"/>
      <c r="D53" s="453"/>
      <c r="E53" s="479"/>
      <c r="F53" s="475"/>
      <c r="H53" s="449"/>
      <c r="I53" s="460"/>
    </row>
    <row r="54" spans="1:9" s="447" customFormat="1" ht="25.5">
      <c r="A54" s="473" t="s">
        <v>416</v>
      </c>
      <c r="B54" s="448" t="s">
        <v>417</v>
      </c>
      <c r="C54" s="449" t="s">
        <v>23</v>
      </c>
      <c r="D54" s="362">
        <v>1</v>
      </c>
      <c r="E54" s="363"/>
      <c r="F54" s="364">
        <f t="shared" si="1"/>
        <v>0</v>
      </c>
    </row>
    <row r="55" spans="1:9" s="447" customFormat="1">
      <c r="A55" s="473"/>
      <c r="B55" s="445"/>
      <c r="C55" s="449"/>
      <c r="D55" s="449"/>
      <c r="E55" s="479"/>
      <c r="F55" s="475"/>
    </row>
    <row r="56" spans="1:9" s="447" customFormat="1" ht="25.5">
      <c r="A56" s="473" t="s">
        <v>418</v>
      </c>
      <c r="B56" s="445" t="s">
        <v>419</v>
      </c>
      <c r="C56" s="449"/>
      <c r="D56" s="449"/>
      <c r="E56" s="479"/>
      <c r="F56" s="475"/>
    </row>
    <row r="57" spans="1:9">
      <c r="A57" s="473"/>
      <c r="B57" s="446" t="s">
        <v>420</v>
      </c>
      <c r="C57" s="452" t="s">
        <v>23</v>
      </c>
      <c r="D57" s="362">
        <v>1</v>
      </c>
      <c r="E57" s="363"/>
      <c r="F57" s="364">
        <f t="shared" ref="F57" si="2">ROUND(ROUND(E57,2)*D57,2)</f>
        <v>0</v>
      </c>
    </row>
    <row r="58" spans="1:9" ht="13.5" thickBot="1">
      <c r="A58" s="473"/>
      <c r="B58" s="446"/>
      <c r="C58" s="452"/>
      <c r="E58" s="461"/>
      <c r="F58" s="452"/>
    </row>
    <row r="59" spans="1:9" ht="14.25" thickTop="1" thickBot="1">
      <c r="A59" s="406"/>
      <c r="B59" s="407" t="s">
        <v>421</v>
      </c>
      <c r="C59" s="408" t="s">
        <v>376</v>
      </c>
      <c r="D59" s="409"/>
      <c r="E59" s="410"/>
      <c r="F59" s="411">
        <f>SUM(F52:F58)</f>
        <v>0</v>
      </c>
    </row>
    <row r="60" spans="1:9" ht="13.5" thickTop="1">
      <c r="A60" s="473"/>
      <c r="B60" s="52"/>
      <c r="C60" s="481"/>
      <c r="E60" s="461"/>
      <c r="F60" s="482"/>
    </row>
    <row r="61" spans="1:9">
      <c r="E61" s="461"/>
      <c r="F61" s="452"/>
    </row>
    <row r="62" spans="1:9" ht="25.5">
      <c r="B62" s="53" t="s">
        <v>422</v>
      </c>
      <c r="E62" s="461"/>
      <c r="F62" s="452"/>
    </row>
    <row r="63" spans="1:9">
      <c r="B63" s="53"/>
      <c r="E63" s="461"/>
      <c r="F63" s="452"/>
    </row>
    <row r="64" spans="1:9">
      <c r="B64" s="483" t="s">
        <v>423</v>
      </c>
      <c r="D64" s="463"/>
      <c r="E64" s="461"/>
      <c r="F64" s="452"/>
    </row>
    <row r="65" spans="1:6" ht="102">
      <c r="A65" s="445">
        <v>1</v>
      </c>
      <c r="B65" s="445" t="s">
        <v>424</v>
      </c>
      <c r="C65" s="449" t="s">
        <v>196</v>
      </c>
      <c r="D65" s="362">
        <v>1</v>
      </c>
      <c r="E65" s="363"/>
      <c r="F65" s="364">
        <f t="shared" ref="F65" si="3">ROUND(ROUND(E65,2)*D65,2)</f>
        <v>0</v>
      </c>
    </row>
    <row r="66" spans="1:6">
      <c r="B66" s="446"/>
    </row>
    <row r="67" spans="1:6" ht="25.5">
      <c r="A67" s="445">
        <f>+A65+1</f>
        <v>2</v>
      </c>
      <c r="B67" s="445" t="s">
        <v>425</v>
      </c>
      <c r="C67" s="449" t="s">
        <v>196</v>
      </c>
      <c r="D67" s="362">
        <v>1</v>
      </c>
      <c r="E67" s="363"/>
      <c r="F67" s="364">
        <f t="shared" ref="F67" si="4">ROUND(ROUND(E67,2)*D67,2)</f>
        <v>0</v>
      </c>
    </row>
    <row r="68" spans="1:6">
      <c r="B68" s="53"/>
    </row>
    <row r="69" spans="1:6" ht="76.5">
      <c r="A69" s="445">
        <f>A67+1</f>
        <v>3</v>
      </c>
      <c r="B69" s="445" t="s">
        <v>426</v>
      </c>
      <c r="C69" s="449" t="s">
        <v>196</v>
      </c>
      <c r="D69" s="362">
        <v>1</v>
      </c>
      <c r="E69" s="363"/>
      <c r="F69" s="364">
        <f t="shared" ref="F69" si="5">ROUND(ROUND(E69,2)*D69,2)</f>
        <v>0</v>
      </c>
    </row>
    <row r="70" spans="1:6">
      <c r="B70" s="446"/>
    </row>
    <row r="71" spans="1:6" ht="51">
      <c r="A71" s="445">
        <f>A69+1</f>
        <v>4</v>
      </c>
      <c r="B71" s="445" t="s">
        <v>427</v>
      </c>
      <c r="C71" s="449" t="s">
        <v>196</v>
      </c>
      <c r="D71" s="362">
        <v>5</v>
      </c>
      <c r="E71" s="363"/>
      <c r="F71" s="364">
        <f t="shared" ref="F71" si="6">ROUND(ROUND(E71,2)*D71,2)</f>
        <v>0</v>
      </c>
    </row>
    <row r="72" spans="1:6">
      <c r="B72" s="446"/>
    </row>
    <row r="73" spans="1:6" ht="102">
      <c r="A73" s="445">
        <f>A71+1</f>
        <v>5</v>
      </c>
      <c r="B73" s="445" t="s">
        <v>428</v>
      </c>
      <c r="C73" s="449" t="s">
        <v>196</v>
      </c>
      <c r="D73" s="362">
        <v>1</v>
      </c>
      <c r="E73" s="363"/>
      <c r="F73" s="364">
        <f t="shared" ref="F73" si="7">ROUND(ROUND(E73,2)*D73,2)</f>
        <v>0</v>
      </c>
    </row>
    <row r="74" spans="1:6">
      <c r="B74" s="446"/>
    </row>
    <row r="75" spans="1:6">
      <c r="A75" s="445">
        <f>A73+1</f>
        <v>6</v>
      </c>
      <c r="B75" s="445" t="s">
        <v>429</v>
      </c>
      <c r="C75" s="449" t="s">
        <v>196</v>
      </c>
      <c r="D75" s="362">
        <v>1</v>
      </c>
      <c r="E75" s="363"/>
      <c r="F75" s="364">
        <f t="shared" ref="F75" si="8">ROUND(ROUND(E75,2)*D75,2)</f>
        <v>0</v>
      </c>
    </row>
    <row r="76" spans="1:6">
      <c r="B76" s="445"/>
    </row>
    <row r="77" spans="1:6">
      <c r="A77" s="445">
        <f>A75+1</f>
        <v>7</v>
      </c>
      <c r="B77" s="445" t="s">
        <v>430</v>
      </c>
      <c r="C77" s="449" t="s">
        <v>196</v>
      </c>
      <c r="D77" s="362">
        <v>1</v>
      </c>
      <c r="E77" s="363"/>
      <c r="F77" s="364">
        <f t="shared" ref="F77" si="9">ROUND(ROUND(E77,2)*D77,2)</f>
        <v>0</v>
      </c>
    </row>
    <row r="78" spans="1:6">
      <c r="B78" s="446"/>
      <c r="E78" s="449"/>
      <c r="F78" s="449"/>
    </row>
    <row r="79" spans="1:6" ht="63.75">
      <c r="A79" s="445">
        <f>A77+1</f>
        <v>8</v>
      </c>
      <c r="B79" s="445" t="s">
        <v>431</v>
      </c>
      <c r="C79" s="449" t="s">
        <v>196</v>
      </c>
      <c r="D79" s="362">
        <v>11</v>
      </c>
      <c r="E79" s="363"/>
      <c r="F79" s="364">
        <f t="shared" ref="F79" si="10">ROUND(ROUND(E79,2)*D79,2)</f>
        <v>0</v>
      </c>
    </row>
    <row r="80" spans="1:6">
      <c r="B80" s="446"/>
    </row>
    <row r="81" spans="1:6" ht="38.25">
      <c r="A81" s="445">
        <f>A79+1</f>
        <v>9</v>
      </c>
      <c r="B81" s="445" t="s">
        <v>432</v>
      </c>
      <c r="C81" s="449" t="s">
        <v>196</v>
      </c>
      <c r="D81" s="362">
        <v>1.1000000000000001</v>
      </c>
      <c r="E81" s="363"/>
      <c r="F81" s="364">
        <f t="shared" ref="F81" si="11">ROUND(ROUND(E81,2)*D81,2)</f>
        <v>0</v>
      </c>
    </row>
    <row r="82" spans="1:6">
      <c r="B82" s="445"/>
    </row>
    <row r="83" spans="1:6" ht="51">
      <c r="A83" s="445">
        <f>A81+1</f>
        <v>10</v>
      </c>
      <c r="B83" s="445" t="s">
        <v>433</v>
      </c>
      <c r="C83" s="449" t="s">
        <v>196</v>
      </c>
      <c r="D83" s="362">
        <v>1</v>
      </c>
      <c r="E83" s="363"/>
      <c r="F83" s="364">
        <f t="shared" ref="F83:F85" si="12">ROUND(ROUND(E83,2)*D83,2)</f>
        <v>0</v>
      </c>
    </row>
    <row r="84" spans="1:6">
      <c r="B84" s="446"/>
      <c r="E84" s="449"/>
      <c r="F84" s="484"/>
    </row>
    <row r="85" spans="1:6">
      <c r="A85" s="445">
        <f>A83+1</f>
        <v>11</v>
      </c>
      <c r="B85" s="447" t="s">
        <v>434</v>
      </c>
      <c r="C85" s="449" t="s">
        <v>196</v>
      </c>
      <c r="D85" s="362">
        <v>1</v>
      </c>
      <c r="E85" s="363"/>
      <c r="F85" s="364">
        <f t="shared" si="12"/>
        <v>0</v>
      </c>
    </row>
    <row r="86" spans="1:6">
      <c r="B86" s="446"/>
    </row>
    <row r="87" spans="1:6">
      <c r="A87" s="473"/>
      <c r="B87" s="485" t="s">
        <v>435</v>
      </c>
      <c r="E87" s="470"/>
    </row>
    <row r="88" spans="1:6">
      <c r="A88" s="445">
        <f>+A85+1</f>
        <v>12</v>
      </c>
      <c r="B88" s="455" t="s">
        <v>436</v>
      </c>
      <c r="C88" s="449" t="s">
        <v>196</v>
      </c>
      <c r="D88" s="362">
        <v>1</v>
      </c>
      <c r="E88" s="363"/>
      <c r="F88" s="364">
        <f t="shared" ref="F88" si="13">ROUND(ROUND(E88,2)*D88,2)</f>
        <v>0</v>
      </c>
    </row>
    <row r="89" spans="1:6">
      <c r="B89" s="446"/>
    </row>
    <row r="90" spans="1:6">
      <c r="A90" s="445">
        <f>+A88+1</f>
        <v>13</v>
      </c>
      <c r="B90" s="448" t="s">
        <v>437</v>
      </c>
      <c r="C90" s="449" t="s">
        <v>196</v>
      </c>
      <c r="D90" s="362">
        <v>11</v>
      </c>
      <c r="E90" s="363"/>
      <c r="F90" s="364">
        <f t="shared" ref="F90" si="14">ROUND(ROUND(E90,2)*D90,2)</f>
        <v>0</v>
      </c>
    </row>
    <row r="91" spans="1:6">
      <c r="B91" s="446"/>
    </row>
    <row r="92" spans="1:6">
      <c r="A92" s="445">
        <f>A90+1</f>
        <v>14</v>
      </c>
      <c r="B92" s="448" t="s">
        <v>438</v>
      </c>
      <c r="C92" s="449" t="s">
        <v>196</v>
      </c>
      <c r="D92" s="362">
        <v>1</v>
      </c>
      <c r="E92" s="363"/>
      <c r="F92" s="364">
        <f t="shared" ref="F92" si="15">ROUND(ROUND(E92,2)*D92,2)</f>
        <v>0</v>
      </c>
    </row>
    <row r="93" spans="1:6">
      <c r="B93" s="451"/>
      <c r="E93" s="470"/>
    </row>
    <row r="94" spans="1:6">
      <c r="A94" s="473"/>
      <c r="B94" s="483" t="s">
        <v>439</v>
      </c>
      <c r="D94" s="452"/>
    </row>
    <row r="95" spans="1:6" ht="25.5">
      <c r="A95" s="445">
        <f>A92+1</f>
        <v>15</v>
      </c>
      <c r="B95" s="445" t="s">
        <v>440</v>
      </c>
      <c r="C95" s="453"/>
      <c r="D95" s="453"/>
    </row>
    <row r="96" spans="1:6">
      <c r="A96" s="483"/>
      <c r="B96" s="446" t="s">
        <v>441</v>
      </c>
      <c r="C96" s="452" t="s">
        <v>267</v>
      </c>
      <c r="D96" s="362">
        <v>30</v>
      </c>
      <c r="E96" s="363"/>
      <c r="F96" s="364">
        <f t="shared" ref="F96" si="16">ROUND(ROUND(E96,2)*D96,2)</f>
        <v>0</v>
      </c>
    </row>
    <row r="97" spans="1:6">
      <c r="A97" s="483"/>
      <c r="B97" s="446"/>
      <c r="C97" s="452"/>
    </row>
    <row r="98" spans="1:6" ht="25.5">
      <c r="A98" s="455">
        <f>A95+1</f>
        <v>16</v>
      </c>
      <c r="B98" s="446" t="s">
        <v>442</v>
      </c>
      <c r="D98" s="453"/>
    </row>
    <row r="99" spans="1:6">
      <c r="B99" s="454" t="s">
        <v>443</v>
      </c>
      <c r="C99" s="452" t="s">
        <v>267</v>
      </c>
      <c r="D99" s="362">
        <v>180</v>
      </c>
      <c r="E99" s="363"/>
      <c r="F99" s="364">
        <f t="shared" ref="F99" si="17">ROUND(ROUND(E99,2)*D99,2)</f>
        <v>0</v>
      </c>
    </row>
    <row r="100" spans="1:6">
      <c r="B100" s="454"/>
      <c r="C100" s="452"/>
    </row>
    <row r="101" spans="1:6">
      <c r="A101" s="473">
        <f>A98+1</f>
        <v>17</v>
      </c>
      <c r="B101" s="446" t="s">
        <v>444</v>
      </c>
    </row>
    <row r="102" spans="1:6" ht="25.5">
      <c r="A102" s="473"/>
      <c r="B102" s="446" t="s">
        <v>445</v>
      </c>
      <c r="C102" s="452" t="s">
        <v>267</v>
      </c>
      <c r="D102" s="362">
        <v>20</v>
      </c>
      <c r="E102" s="363"/>
      <c r="F102" s="364">
        <f t="shared" ref="F102:F103" si="18">ROUND(ROUND(E102,2)*D102,2)</f>
        <v>0</v>
      </c>
    </row>
    <row r="103" spans="1:6" ht="25.5">
      <c r="B103" s="446" t="s">
        <v>446</v>
      </c>
      <c r="C103" s="452" t="s">
        <v>267</v>
      </c>
      <c r="D103" s="362">
        <v>20</v>
      </c>
      <c r="E103" s="363"/>
      <c r="F103" s="364">
        <f t="shared" si="18"/>
        <v>0</v>
      </c>
    </row>
    <row r="104" spans="1:6">
      <c r="B104" s="454"/>
      <c r="C104" s="452"/>
    </row>
    <row r="105" spans="1:6">
      <c r="A105" s="473">
        <f>A101+1</f>
        <v>18</v>
      </c>
      <c r="B105" s="446" t="s">
        <v>447</v>
      </c>
    </row>
    <row r="106" spans="1:6">
      <c r="B106" s="446" t="s">
        <v>779</v>
      </c>
      <c r="C106" s="449" t="s">
        <v>267</v>
      </c>
      <c r="D106" s="362">
        <v>60</v>
      </c>
      <c r="E106" s="363"/>
      <c r="F106" s="364">
        <f t="shared" ref="F106:F107" si="19">ROUND(ROUND(E106,2)*D106,2)</f>
        <v>0</v>
      </c>
    </row>
    <row r="107" spans="1:6">
      <c r="B107" s="446" t="s">
        <v>780</v>
      </c>
      <c r="C107" s="449" t="s">
        <v>267</v>
      </c>
      <c r="D107" s="362">
        <v>30</v>
      </c>
      <c r="E107" s="363"/>
      <c r="F107" s="364">
        <f t="shared" si="19"/>
        <v>0</v>
      </c>
    </row>
    <row r="108" spans="1:6" ht="13.5" thickBot="1">
      <c r="B108" s="446"/>
      <c r="F108" s="452"/>
    </row>
    <row r="109" spans="1:6" ht="14.25" thickTop="1" thickBot="1">
      <c r="A109" s="406"/>
      <c r="B109" s="407" t="s">
        <v>448</v>
      </c>
      <c r="C109" s="408" t="s">
        <v>376</v>
      </c>
      <c r="D109" s="409"/>
      <c r="E109" s="410"/>
      <c r="F109" s="411">
        <f>SUM(F65:F108)</f>
        <v>0</v>
      </c>
    </row>
    <row r="110" spans="1:6" ht="13.5" thickTop="1">
      <c r="B110" s="446"/>
      <c r="F110" s="452"/>
    </row>
    <row r="111" spans="1:6">
      <c r="B111" s="446"/>
      <c r="F111" s="452"/>
    </row>
    <row r="112" spans="1:6">
      <c r="B112" s="446"/>
      <c r="E112" s="461"/>
      <c r="F112" s="452"/>
    </row>
    <row r="113" spans="1:6">
      <c r="A113" s="473"/>
      <c r="B113" s="53" t="s">
        <v>449</v>
      </c>
      <c r="E113" s="470"/>
      <c r="F113" s="452"/>
    </row>
    <row r="114" spans="1:6">
      <c r="A114" s="473"/>
      <c r="B114" s="45"/>
      <c r="E114" s="470"/>
      <c r="F114" s="452"/>
    </row>
    <row r="115" spans="1:6" ht="25.5">
      <c r="A115" s="445">
        <f>+A107+1</f>
        <v>1</v>
      </c>
      <c r="B115" s="455" t="s">
        <v>450</v>
      </c>
      <c r="C115" s="449" t="s">
        <v>196</v>
      </c>
      <c r="D115" s="362">
        <v>1</v>
      </c>
      <c r="E115" s="363"/>
      <c r="F115" s="364">
        <f t="shared" ref="F115" si="20">ROUND(ROUND(E115,2)*D115,2)</f>
        <v>0</v>
      </c>
    </row>
    <row r="116" spans="1:6">
      <c r="B116" s="446"/>
      <c r="E116" s="461"/>
    </row>
    <row r="117" spans="1:6" ht="25.5">
      <c r="A117" s="445">
        <f>+A115+1</f>
        <v>2</v>
      </c>
      <c r="B117" s="455" t="s">
        <v>451</v>
      </c>
      <c r="C117" s="449" t="s">
        <v>196</v>
      </c>
      <c r="D117" s="362">
        <v>1</v>
      </c>
      <c r="E117" s="363"/>
      <c r="F117" s="364">
        <f t="shared" ref="F117" si="21">ROUND(ROUND(E117,2)*D117,2)</f>
        <v>0</v>
      </c>
    </row>
    <row r="118" spans="1:6">
      <c r="B118" s="446"/>
      <c r="E118" s="461"/>
    </row>
    <row r="119" spans="1:6">
      <c r="A119" s="445">
        <f>+A117+1</f>
        <v>3</v>
      </c>
      <c r="B119" s="455" t="s">
        <v>452</v>
      </c>
      <c r="C119" s="449" t="s">
        <v>196</v>
      </c>
      <c r="D119" s="362">
        <v>2</v>
      </c>
      <c r="E119" s="363"/>
      <c r="F119" s="364">
        <f t="shared" ref="F119" si="22">ROUND(ROUND(E119,2)*D119,2)</f>
        <v>0</v>
      </c>
    </row>
    <row r="120" spans="1:6">
      <c r="B120" s="446"/>
      <c r="E120" s="461"/>
    </row>
    <row r="121" spans="1:6">
      <c r="A121" s="445">
        <f>+A119+1</f>
        <v>4</v>
      </c>
      <c r="B121" s="455" t="s">
        <v>453</v>
      </c>
      <c r="C121" s="449" t="s">
        <v>196</v>
      </c>
      <c r="D121" s="362">
        <v>1</v>
      </c>
      <c r="E121" s="363"/>
      <c r="F121" s="364">
        <f t="shared" ref="F121" si="23">ROUND(ROUND(E121,2)*D121,2)</f>
        <v>0</v>
      </c>
    </row>
    <row r="122" spans="1:6">
      <c r="B122" s="446"/>
      <c r="E122" s="461"/>
    </row>
    <row r="123" spans="1:6">
      <c r="A123" s="445">
        <f>+A121+1</f>
        <v>5</v>
      </c>
      <c r="B123" s="455" t="s">
        <v>454</v>
      </c>
      <c r="C123" s="449" t="s">
        <v>196</v>
      </c>
      <c r="D123" s="362">
        <v>1</v>
      </c>
      <c r="E123" s="363"/>
      <c r="F123" s="364">
        <f t="shared" ref="F123" si="24">ROUND(ROUND(E123,2)*D123,2)</f>
        <v>0</v>
      </c>
    </row>
    <row r="124" spans="1:6">
      <c r="B124" s="446"/>
      <c r="E124" s="461"/>
    </row>
    <row r="125" spans="1:6" ht="25.5">
      <c r="A125" s="445">
        <f>+A123+1</f>
        <v>6</v>
      </c>
      <c r="B125" s="455" t="s">
        <v>455</v>
      </c>
      <c r="C125" s="449" t="s">
        <v>196</v>
      </c>
      <c r="D125" s="362">
        <v>1</v>
      </c>
      <c r="E125" s="363"/>
      <c r="F125" s="364">
        <f t="shared" ref="F125" si="25">ROUND(ROUND(E125,2)*D125,2)</f>
        <v>0</v>
      </c>
    </row>
    <row r="126" spans="1:6">
      <c r="B126" s="446"/>
      <c r="E126" s="461"/>
    </row>
    <row r="127" spans="1:6">
      <c r="A127" s="445">
        <f>+A125+1</f>
        <v>7</v>
      </c>
      <c r="B127" s="455" t="s">
        <v>456</v>
      </c>
      <c r="C127" s="449" t="s">
        <v>196</v>
      </c>
      <c r="D127" s="362">
        <v>2</v>
      </c>
      <c r="E127" s="363"/>
      <c r="F127" s="364">
        <f t="shared" ref="F127" si="26">ROUND(ROUND(E127,2)*D127,2)</f>
        <v>0</v>
      </c>
    </row>
    <row r="128" spans="1:6">
      <c r="B128" s="446"/>
      <c r="E128" s="461"/>
    </row>
    <row r="129" spans="1:17" ht="25.5">
      <c r="A129" s="445">
        <f>+A127+1</f>
        <v>8</v>
      </c>
      <c r="B129" s="455" t="s">
        <v>457</v>
      </c>
      <c r="C129" s="449" t="s">
        <v>196</v>
      </c>
      <c r="D129" s="362">
        <v>6</v>
      </c>
      <c r="E129" s="363"/>
      <c r="F129" s="364">
        <f t="shared" ref="F129" si="27">ROUND(ROUND(E129,2)*D129,2)</f>
        <v>0</v>
      </c>
    </row>
    <row r="130" spans="1:17">
      <c r="B130" s="446"/>
      <c r="E130" s="461"/>
    </row>
    <row r="131" spans="1:17">
      <c r="A131" s="473"/>
      <c r="B131" s="483" t="s">
        <v>439</v>
      </c>
      <c r="E131" s="461"/>
      <c r="F131" s="486"/>
      <c r="H131" s="487"/>
      <c r="O131" s="488"/>
      <c r="P131" s="449"/>
      <c r="Q131" s="489"/>
    </row>
    <row r="132" spans="1:17">
      <c r="A132" s="473"/>
      <c r="B132" s="483"/>
      <c r="E132" s="461"/>
      <c r="F132" s="486"/>
      <c r="H132" s="487"/>
      <c r="O132" s="488"/>
      <c r="P132" s="449"/>
      <c r="Q132" s="489"/>
    </row>
    <row r="133" spans="1:17" ht="25.5">
      <c r="A133" s="473">
        <f>+A129+1</f>
        <v>9</v>
      </c>
      <c r="B133" s="445" t="s">
        <v>458</v>
      </c>
      <c r="C133" s="449" t="s">
        <v>196</v>
      </c>
      <c r="D133" s="362">
        <v>10</v>
      </c>
      <c r="E133" s="363"/>
      <c r="F133" s="364">
        <f t="shared" ref="F133" si="28">ROUND(ROUND(E133,2)*D133,2)</f>
        <v>0</v>
      </c>
      <c r="H133" s="487"/>
      <c r="O133" s="488"/>
      <c r="P133" s="449"/>
      <c r="Q133" s="489"/>
    </row>
    <row r="134" spans="1:17">
      <c r="A134" s="473"/>
      <c r="B134" s="455"/>
      <c r="C134" s="453"/>
      <c r="E134" s="461"/>
      <c r="G134" s="477"/>
      <c r="H134" s="477"/>
      <c r="O134" s="488"/>
      <c r="P134" s="449"/>
      <c r="Q134" s="489"/>
    </row>
    <row r="135" spans="1:17">
      <c r="A135" s="473">
        <f>+A133+1</f>
        <v>10</v>
      </c>
      <c r="B135" s="447" t="s">
        <v>459</v>
      </c>
      <c r="C135" s="453" t="s">
        <v>267</v>
      </c>
      <c r="D135" s="362">
        <v>160</v>
      </c>
      <c r="E135" s="363"/>
      <c r="F135" s="364">
        <f t="shared" ref="F135" si="29">ROUND(ROUND(E135,2)*D135,2)</f>
        <v>0</v>
      </c>
      <c r="I135" s="477"/>
      <c r="J135" s="477"/>
      <c r="O135" s="488"/>
      <c r="P135" s="449"/>
      <c r="Q135" s="489"/>
    </row>
    <row r="136" spans="1:17">
      <c r="A136" s="473"/>
      <c r="B136" s="447"/>
      <c r="C136" s="453"/>
      <c r="E136" s="461"/>
      <c r="O136" s="488"/>
      <c r="P136" s="449"/>
      <c r="Q136" s="489"/>
    </row>
    <row r="137" spans="1:17" ht="25.5">
      <c r="A137" s="473">
        <f>+A135+1</f>
        <v>11</v>
      </c>
      <c r="B137" s="445" t="s">
        <v>460</v>
      </c>
      <c r="E137" s="461"/>
      <c r="F137" s="486"/>
      <c r="H137" s="487"/>
      <c r="O137" s="488"/>
      <c r="P137" s="449"/>
      <c r="Q137" s="489"/>
    </row>
    <row r="138" spans="1:17">
      <c r="A138" s="473"/>
      <c r="B138" s="446" t="s">
        <v>779</v>
      </c>
      <c r="C138" s="453" t="s">
        <v>267</v>
      </c>
      <c r="D138" s="362">
        <v>150</v>
      </c>
      <c r="E138" s="363"/>
      <c r="F138" s="364">
        <f t="shared" ref="F138" si="30">ROUND(ROUND(E138,2)*D138,2)</f>
        <v>0</v>
      </c>
      <c r="H138" s="487"/>
      <c r="O138" s="488"/>
      <c r="P138" s="449"/>
      <c r="Q138" s="489"/>
    </row>
    <row r="139" spans="1:17" ht="13.5" thickBot="1">
      <c r="A139" s="473"/>
      <c r="B139" s="446"/>
      <c r="C139" s="453"/>
      <c r="E139" s="461"/>
      <c r="F139" s="452"/>
      <c r="H139" s="487"/>
      <c r="O139" s="488"/>
      <c r="P139" s="449"/>
      <c r="Q139" s="489"/>
    </row>
    <row r="140" spans="1:17" ht="14.25" thickTop="1" thickBot="1">
      <c r="A140" s="406"/>
      <c r="B140" s="407" t="s">
        <v>461</v>
      </c>
      <c r="C140" s="408" t="s">
        <v>376</v>
      </c>
      <c r="D140" s="409"/>
      <c r="E140" s="410"/>
      <c r="F140" s="411">
        <f>SUM(F114:F139)</f>
        <v>0</v>
      </c>
    </row>
    <row r="141" spans="1:17" ht="13.5" thickTop="1">
      <c r="A141" s="473"/>
      <c r="B141" s="446"/>
      <c r="E141" s="461"/>
      <c r="F141" s="452"/>
    </row>
    <row r="142" spans="1:17">
      <c r="A142" s="450"/>
      <c r="B142" s="460"/>
      <c r="E142" s="461"/>
      <c r="F142" s="452"/>
    </row>
    <row r="143" spans="1:17">
      <c r="A143" s="473"/>
      <c r="B143" s="45" t="s">
        <v>462</v>
      </c>
      <c r="C143" s="490"/>
      <c r="D143" s="490"/>
      <c r="E143" s="470"/>
      <c r="F143" s="452"/>
    </row>
    <row r="144" spans="1:17">
      <c r="A144" s="473"/>
      <c r="B144" s="455"/>
      <c r="E144" s="461"/>
      <c r="F144" s="452"/>
    </row>
    <row r="145" spans="1:6">
      <c r="A145" s="473"/>
      <c r="B145" s="45" t="s">
        <v>463</v>
      </c>
      <c r="E145" s="470"/>
      <c r="F145" s="452"/>
    </row>
    <row r="146" spans="1:6" ht="51">
      <c r="A146" s="473">
        <f>B144+1</f>
        <v>1</v>
      </c>
      <c r="B146" s="455" t="s">
        <v>464</v>
      </c>
      <c r="C146" s="452" t="s">
        <v>196</v>
      </c>
      <c r="D146" s="362">
        <v>3</v>
      </c>
      <c r="E146" s="363"/>
      <c r="F146" s="364">
        <f t="shared" ref="F146" si="31">ROUND(ROUND(E146,2)*D146,2)</f>
        <v>0</v>
      </c>
    </row>
    <row r="147" spans="1:6">
      <c r="A147" s="473"/>
      <c r="B147" s="455"/>
      <c r="C147" s="452"/>
      <c r="E147" s="452"/>
    </row>
    <row r="148" spans="1:6" ht="38.25">
      <c r="A148" s="473">
        <f>A146+1</f>
        <v>2</v>
      </c>
      <c r="B148" s="455" t="s">
        <v>465</v>
      </c>
      <c r="C148" s="452" t="s">
        <v>196</v>
      </c>
      <c r="D148" s="362">
        <v>1</v>
      </c>
      <c r="E148" s="363"/>
      <c r="F148" s="364">
        <f t="shared" ref="F148" si="32">ROUND(ROUND(E148,2)*D148,2)</f>
        <v>0</v>
      </c>
    </row>
    <row r="149" spans="1:6">
      <c r="A149" s="473"/>
      <c r="B149" s="455"/>
      <c r="C149" s="452"/>
      <c r="E149" s="452"/>
    </row>
    <row r="150" spans="1:6">
      <c r="A150" s="473" t="s">
        <v>418</v>
      </c>
      <c r="B150" s="446" t="s">
        <v>466</v>
      </c>
      <c r="C150" s="452" t="s">
        <v>196</v>
      </c>
      <c r="D150" s="362">
        <v>6</v>
      </c>
      <c r="E150" s="363"/>
      <c r="F150" s="364">
        <f t="shared" ref="F150" si="33">ROUND(ROUND(E150,2)*D150,2)</f>
        <v>0</v>
      </c>
    </row>
    <row r="151" spans="1:6">
      <c r="A151" s="473"/>
      <c r="B151" s="45"/>
      <c r="E151" s="449"/>
      <c r="F151" s="449"/>
    </row>
    <row r="152" spans="1:6" ht="38.25">
      <c r="A152" s="473" t="s">
        <v>385</v>
      </c>
      <c r="B152" s="445" t="s">
        <v>467</v>
      </c>
      <c r="C152" s="452"/>
      <c r="D152" s="453"/>
      <c r="E152" s="461"/>
    </row>
    <row r="153" spans="1:6" ht="38.25">
      <c r="A153" s="473"/>
      <c r="B153" s="445" t="s">
        <v>468</v>
      </c>
      <c r="C153" s="452" t="s">
        <v>267</v>
      </c>
      <c r="D153" s="362">
        <v>4480</v>
      </c>
      <c r="E153" s="363"/>
      <c r="F153" s="364">
        <f t="shared" ref="F153" si="34">ROUND(ROUND(E153,2)*D153,2)</f>
        <v>0</v>
      </c>
    </row>
    <row r="154" spans="1:6">
      <c r="A154" s="473"/>
      <c r="B154" s="445"/>
      <c r="C154" s="452"/>
      <c r="D154" s="453"/>
      <c r="E154" s="461"/>
    </row>
    <row r="155" spans="1:6" ht="25.5">
      <c r="A155" s="473" t="s">
        <v>469</v>
      </c>
      <c r="B155" s="445" t="s">
        <v>470</v>
      </c>
      <c r="E155" s="461"/>
    </row>
    <row r="156" spans="1:6">
      <c r="A156" s="473"/>
      <c r="B156" s="446" t="s">
        <v>779</v>
      </c>
      <c r="C156" s="452" t="s">
        <v>267</v>
      </c>
      <c r="D156" s="362">
        <v>970</v>
      </c>
      <c r="E156" s="363"/>
      <c r="F156" s="364">
        <f t="shared" ref="F156:F158" si="35">ROUND(ROUND(E156,2)*D156,2)</f>
        <v>0</v>
      </c>
    </row>
    <row r="157" spans="1:6">
      <c r="A157" s="473"/>
      <c r="B157" s="446" t="s">
        <v>780</v>
      </c>
      <c r="C157" s="452" t="s">
        <v>267</v>
      </c>
      <c r="D157" s="362">
        <v>80</v>
      </c>
      <c r="E157" s="363"/>
      <c r="F157" s="364">
        <f t="shared" si="35"/>
        <v>0</v>
      </c>
    </row>
    <row r="158" spans="1:6">
      <c r="A158" s="473"/>
      <c r="B158" s="446" t="s">
        <v>781</v>
      </c>
      <c r="C158" s="452" t="s">
        <v>267</v>
      </c>
      <c r="D158" s="362">
        <v>80</v>
      </c>
      <c r="E158" s="363"/>
      <c r="F158" s="364">
        <f t="shared" si="35"/>
        <v>0</v>
      </c>
    </row>
    <row r="159" spans="1:6">
      <c r="A159" s="473"/>
      <c r="B159" s="445"/>
      <c r="C159" s="452"/>
      <c r="D159" s="453"/>
      <c r="E159" s="461"/>
    </row>
    <row r="160" spans="1:6">
      <c r="A160" s="473" t="s">
        <v>471</v>
      </c>
      <c r="B160" s="446" t="s">
        <v>472</v>
      </c>
      <c r="E160" s="461"/>
    </row>
    <row r="161" spans="1:6" ht="25.5">
      <c r="A161" s="473"/>
      <c r="B161" s="446" t="s">
        <v>473</v>
      </c>
      <c r="C161" s="449" t="s">
        <v>196</v>
      </c>
      <c r="D161" s="362">
        <v>10</v>
      </c>
      <c r="E161" s="363"/>
      <c r="F161" s="364">
        <f t="shared" ref="F161:F163" si="36">ROUND(ROUND(E161,2)*D161,2)</f>
        <v>0</v>
      </c>
    </row>
    <row r="162" spans="1:6" ht="25.5">
      <c r="A162" s="473"/>
      <c r="B162" s="445" t="s">
        <v>474</v>
      </c>
      <c r="C162" s="452" t="s">
        <v>196</v>
      </c>
      <c r="D162" s="362">
        <v>9</v>
      </c>
      <c r="E162" s="363"/>
      <c r="F162" s="364">
        <f t="shared" si="36"/>
        <v>0</v>
      </c>
    </row>
    <row r="163" spans="1:6" ht="38.25">
      <c r="A163" s="473"/>
      <c r="B163" s="445" t="s">
        <v>475</v>
      </c>
      <c r="C163" s="452" t="s">
        <v>196</v>
      </c>
      <c r="D163" s="362">
        <v>40</v>
      </c>
      <c r="E163" s="363"/>
      <c r="F163" s="364">
        <f t="shared" si="36"/>
        <v>0</v>
      </c>
    </row>
    <row r="164" spans="1:6">
      <c r="A164" s="473"/>
      <c r="B164" s="446"/>
      <c r="C164" s="452"/>
      <c r="D164" s="453"/>
      <c r="E164" s="461"/>
    </row>
    <row r="165" spans="1:6" ht="25.5">
      <c r="A165" s="473" t="s">
        <v>476</v>
      </c>
      <c r="B165" s="455" t="s">
        <v>323</v>
      </c>
      <c r="C165" s="449" t="s">
        <v>23</v>
      </c>
      <c r="D165" s="362">
        <v>1</v>
      </c>
      <c r="E165" s="363"/>
      <c r="F165" s="364">
        <f t="shared" ref="F165" si="37">ROUND(ROUND(E165,2)*D165,2)</f>
        <v>0</v>
      </c>
    </row>
    <row r="166" spans="1:6">
      <c r="A166" s="473"/>
      <c r="B166" s="455"/>
      <c r="E166" s="461"/>
    </row>
    <row r="167" spans="1:6">
      <c r="A167" s="473" t="s">
        <v>477</v>
      </c>
      <c r="B167" s="446" t="s">
        <v>478</v>
      </c>
      <c r="C167" s="452" t="s">
        <v>329</v>
      </c>
      <c r="D167" s="362">
        <v>10</v>
      </c>
      <c r="E167" s="363"/>
      <c r="F167" s="364">
        <f t="shared" ref="F167" si="38">ROUND(ROUND(E167,2)*D167,2)</f>
        <v>0</v>
      </c>
    </row>
    <row r="168" spans="1:6">
      <c r="A168" s="473"/>
      <c r="B168" s="446"/>
      <c r="E168" s="461"/>
    </row>
    <row r="169" spans="1:6">
      <c r="A169" s="473" t="s">
        <v>479</v>
      </c>
      <c r="B169" s="455" t="s">
        <v>480</v>
      </c>
      <c r="C169" s="449" t="s">
        <v>23</v>
      </c>
      <c r="D169" s="362">
        <v>1</v>
      </c>
      <c r="E169" s="363"/>
      <c r="F169" s="364">
        <f t="shared" ref="F169" si="39">ROUND(ROUND(E169,2)*D169,2)</f>
        <v>0</v>
      </c>
    </row>
    <row r="170" spans="1:6">
      <c r="A170" s="473"/>
      <c r="B170" s="455"/>
      <c r="E170" s="461"/>
    </row>
    <row r="171" spans="1:6">
      <c r="A171" s="473" t="s">
        <v>481</v>
      </c>
      <c r="B171" s="455" t="s">
        <v>346</v>
      </c>
      <c r="C171" s="449" t="s">
        <v>23</v>
      </c>
      <c r="D171" s="362">
        <v>1</v>
      </c>
      <c r="E171" s="363"/>
      <c r="F171" s="364">
        <f t="shared" ref="F171" si="40">ROUND(ROUND(E171,2)*D171,2)</f>
        <v>0</v>
      </c>
    </row>
    <row r="172" spans="1:6" ht="13.5" thickBot="1">
      <c r="A172" s="473"/>
      <c r="B172" s="455"/>
      <c r="E172" s="461"/>
      <c r="F172" s="452"/>
    </row>
    <row r="173" spans="1:6" ht="14.25" thickTop="1" thickBot="1">
      <c r="A173" s="406"/>
      <c r="B173" s="407" t="s">
        <v>482</v>
      </c>
      <c r="C173" s="408" t="s">
        <v>376</v>
      </c>
      <c r="D173" s="409"/>
      <c r="E173" s="410"/>
      <c r="F173" s="411">
        <f>SUM(F144:F172)</f>
        <v>0</v>
      </c>
    </row>
    <row r="174" spans="1:6" ht="13.5" thickTop="1">
      <c r="A174" s="473"/>
      <c r="B174" s="455"/>
      <c r="E174" s="461"/>
      <c r="F174" s="452"/>
    </row>
    <row r="175" spans="1:6">
      <c r="A175" s="473"/>
      <c r="B175" s="455"/>
      <c r="E175" s="461"/>
      <c r="F175" s="452"/>
    </row>
    <row r="176" spans="1:6">
      <c r="A176" s="473"/>
      <c r="B176" s="455"/>
      <c r="E176" s="461"/>
      <c r="F176" s="452"/>
    </row>
    <row r="177" spans="1:13">
      <c r="A177" s="462"/>
      <c r="B177" s="45" t="s">
        <v>483</v>
      </c>
      <c r="D177" s="54"/>
      <c r="E177" s="461"/>
      <c r="F177" s="452"/>
      <c r="M177" s="449"/>
    </row>
    <row r="178" spans="1:13">
      <c r="A178" s="462"/>
      <c r="B178" s="455"/>
      <c r="D178" s="456"/>
      <c r="E178" s="461"/>
      <c r="F178" s="452"/>
    </row>
    <row r="179" spans="1:13" ht="25.5">
      <c r="A179" s="473">
        <v>1</v>
      </c>
      <c r="B179" s="446" t="s">
        <v>484</v>
      </c>
      <c r="C179" s="449" t="s">
        <v>196</v>
      </c>
      <c r="D179" s="362">
        <v>1</v>
      </c>
      <c r="E179" s="363"/>
      <c r="F179" s="364">
        <f t="shared" ref="F179" si="41">ROUND(ROUND(E179,2)*D179,2)</f>
        <v>0</v>
      </c>
    </row>
    <row r="180" spans="1:13">
      <c r="A180" s="473"/>
      <c r="B180" s="446"/>
      <c r="E180" s="470"/>
    </row>
    <row r="181" spans="1:13">
      <c r="A181" s="473"/>
      <c r="B181" s="446"/>
      <c r="E181" s="470"/>
    </row>
    <row r="182" spans="1:13" ht="25.5">
      <c r="A182" s="473" t="s">
        <v>416</v>
      </c>
      <c r="B182" s="446" t="s">
        <v>485</v>
      </c>
      <c r="C182" s="449" t="s">
        <v>196</v>
      </c>
      <c r="D182" s="362">
        <v>2</v>
      </c>
      <c r="E182" s="363"/>
      <c r="F182" s="364">
        <f t="shared" ref="F182" si="42">ROUND(ROUND(E182,2)*D182,2)</f>
        <v>0</v>
      </c>
    </row>
    <row r="183" spans="1:13">
      <c r="A183" s="473"/>
      <c r="B183" s="455"/>
      <c r="E183" s="470"/>
    </row>
    <row r="184" spans="1:13">
      <c r="A184" s="473" t="s">
        <v>418</v>
      </c>
      <c r="B184" s="446" t="s">
        <v>486</v>
      </c>
      <c r="C184" s="449" t="s">
        <v>196</v>
      </c>
      <c r="D184" s="362">
        <v>4</v>
      </c>
      <c r="E184" s="363"/>
      <c r="F184" s="364">
        <f t="shared" ref="F184" si="43">ROUND(ROUND(E184,2)*D184,2)</f>
        <v>0</v>
      </c>
    </row>
    <row r="185" spans="1:13">
      <c r="A185" s="473"/>
      <c r="B185" s="446"/>
      <c r="E185" s="470"/>
    </row>
    <row r="186" spans="1:13">
      <c r="A186" s="473" t="s">
        <v>385</v>
      </c>
      <c r="B186" s="446" t="s">
        <v>487</v>
      </c>
      <c r="C186" s="449" t="s">
        <v>196</v>
      </c>
      <c r="D186" s="362">
        <v>96</v>
      </c>
      <c r="E186" s="363"/>
      <c r="F186" s="364">
        <f t="shared" ref="F186" si="44">ROUND(ROUND(E186,2)*D186,2)</f>
        <v>0</v>
      </c>
    </row>
    <row r="187" spans="1:13">
      <c r="A187" s="473"/>
      <c r="B187" s="446"/>
      <c r="E187" s="470"/>
    </row>
    <row r="188" spans="1:13">
      <c r="A188" s="473" t="s">
        <v>469</v>
      </c>
      <c r="B188" s="455" t="s">
        <v>488</v>
      </c>
      <c r="C188" s="449" t="s">
        <v>23</v>
      </c>
      <c r="D188" s="362">
        <v>1</v>
      </c>
      <c r="E188" s="363"/>
      <c r="F188" s="364">
        <f t="shared" ref="F188" si="45">ROUND(ROUND(E188,2)*D188,2)</f>
        <v>0</v>
      </c>
    </row>
    <row r="189" spans="1:13" ht="13.5" thickBot="1">
      <c r="A189" s="473"/>
      <c r="B189" s="455"/>
      <c r="E189" s="461"/>
      <c r="F189" s="452"/>
    </row>
    <row r="190" spans="1:13" ht="14.25" thickTop="1" thickBot="1">
      <c r="A190" s="406"/>
      <c r="B190" s="407" t="s">
        <v>489</v>
      </c>
      <c r="C190" s="408" t="s">
        <v>376</v>
      </c>
      <c r="D190" s="409"/>
      <c r="E190" s="410"/>
      <c r="F190" s="411">
        <f>SUM(F179:F189)</f>
        <v>0</v>
      </c>
    </row>
    <row r="191" spans="1:13" ht="13.5" thickTop="1">
      <c r="A191" s="462"/>
      <c r="B191" s="45"/>
      <c r="D191" s="54"/>
      <c r="E191" s="461"/>
      <c r="F191" s="452"/>
      <c r="M191" s="449"/>
    </row>
    <row r="192" spans="1:13">
      <c r="A192" s="473"/>
      <c r="B192" s="460"/>
      <c r="E192" s="461"/>
      <c r="F192" s="452"/>
    </row>
    <row r="193" spans="1:6">
      <c r="B193" s="52" t="s">
        <v>407</v>
      </c>
      <c r="E193" s="461"/>
      <c r="F193" s="452"/>
    </row>
    <row r="194" spans="1:6">
      <c r="B194" s="450" t="s">
        <v>381</v>
      </c>
      <c r="E194" s="461"/>
      <c r="F194" s="452"/>
    </row>
    <row r="195" spans="1:6">
      <c r="A195" s="473"/>
      <c r="B195" s="457"/>
      <c r="E195" s="461"/>
      <c r="F195" s="452"/>
    </row>
    <row r="196" spans="1:6">
      <c r="B196" s="457"/>
      <c r="E196" s="461"/>
      <c r="F196" s="452"/>
    </row>
    <row r="197" spans="1:6">
      <c r="A197" s="473"/>
      <c r="E197" s="461"/>
      <c r="F197" s="452"/>
    </row>
    <row r="198" spans="1:6">
      <c r="A198" s="361"/>
      <c r="B198" s="492" t="s">
        <v>490</v>
      </c>
      <c r="C198" s="353" t="s">
        <v>376</v>
      </c>
      <c r="D198" s="353"/>
      <c r="E198" s="493"/>
      <c r="F198" s="494">
        <f>F43</f>
        <v>0</v>
      </c>
    </row>
    <row r="199" spans="1:6">
      <c r="A199" s="495"/>
      <c r="B199" s="492" t="str">
        <f>+B49</f>
        <v>S2. PROTIPOŽARNO JAVLJANJE</v>
      </c>
      <c r="C199" s="353" t="s">
        <v>376</v>
      </c>
      <c r="D199" s="353"/>
      <c r="E199" s="493"/>
      <c r="F199" s="371">
        <f>F59</f>
        <v>0</v>
      </c>
    </row>
    <row r="200" spans="1:6" ht="25.5">
      <c r="A200" s="495"/>
      <c r="B200" s="492" t="str">
        <f>+B62</f>
        <v>S3. PROTIVLOMNO VAROVANJE (kot npr.: URMET)</v>
      </c>
      <c r="C200" s="353" t="s">
        <v>376</v>
      </c>
      <c r="D200" s="353"/>
      <c r="E200" s="493"/>
      <c r="F200" s="371">
        <f>F109</f>
        <v>0</v>
      </c>
    </row>
    <row r="201" spans="1:6">
      <c r="A201" s="495"/>
      <c r="B201" s="492" t="str">
        <f>+B113</f>
        <v>S4. GOVORNA NAPRAVA (kot npr.: URMET)</v>
      </c>
      <c r="C201" s="353" t="s">
        <v>376</v>
      </c>
      <c r="D201" s="353"/>
      <c r="E201" s="493"/>
      <c r="F201" s="371">
        <f>F140</f>
        <v>0</v>
      </c>
    </row>
    <row r="202" spans="1:6">
      <c r="A202" s="495"/>
      <c r="B202" s="492" t="str">
        <f>+B143</f>
        <v>S5. IKS SISTEM (telefonija, rač.mreže)</v>
      </c>
      <c r="C202" s="353" t="s">
        <v>376</v>
      </c>
      <c r="D202" s="353"/>
      <c r="E202" s="493"/>
      <c r="F202" s="350">
        <f>F173</f>
        <v>0</v>
      </c>
    </row>
    <row r="203" spans="1:6">
      <c r="A203" s="495"/>
      <c r="B203" s="492" t="str">
        <f>+B177</f>
        <v>S6. TV SISTEM</v>
      </c>
      <c r="C203" s="353" t="s">
        <v>376</v>
      </c>
      <c r="D203" s="353"/>
      <c r="E203" s="493"/>
      <c r="F203" s="371">
        <f>F190</f>
        <v>0</v>
      </c>
    </row>
    <row r="204" spans="1:6" ht="13.5" thickBot="1">
      <c r="A204" s="473"/>
      <c r="B204" s="491"/>
      <c r="E204" s="461"/>
      <c r="F204" s="452"/>
    </row>
    <row r="205" spans="1:6" ht="25.5" customHeight="1" thickTop="1" thickBot="1">
      <c r="A205" s="406"/>
      <c r="B205" s="407" t="s">
        <v>761</v>
      </c>
      <c r="C205" s="408" t="s">
        <v>376</v>
      </c>
      <c r="D205" s="409"/>
      <c r="E205" s="410"/>
      <c r="F205" s="411">
        <f>SUM(F198:F203)</f>
        <v>0</v>
      </c>
    </row>
    <row r="206" spans="1:6" ht="13.5" thickTop="1"/>
  </sheetData>
  <sheetProtection selectLockedCells="1"/>
  <mergeCells count="1">
    <mergeCell ref="B46:F46"/>
  </mergeCells>
  <conditionalFormatting sqref="E6">
    <cfRule type="cellIs" dxfId="6" priority="4" stopIfTrue="1" operator="equal">
      <formula>"s"</formula>
    </cfRule>
  </conditionalFormatting>
  <conditionalFormatting sqref="F10:F11">
    <cfRule type="cellIs" dxfId="5" priority="3" stopIfTrue="1" operator="equal">
      <formula>"s"</formula>
    </cfRule>
  </conditionalFormatting>
  <conditionalFormatting sqref="F5">
    <cfRule type="cellIs" dxfId="4" priority="1" stopIfTrue="1" operator="equal">
      <formula>0</formula>
    </cfRule>
  </conditionalFormatting>
  <pageMargins left="0.98425196850393704" right="0.47244094488188981" top="0.78740157480314965" bottom="0.78740157480314965" header="0.51181102362204722" footer="0.51181102362204722"/>
  <pageSetup paperSize="9" firstPageNumber="0" orientation="portrait" r:id="rId1"/>
  <headerFooter alignWithMargins="0">
    <oddFooter>&amp;Lpopis del&amp;C&amp;P/&amp;N&amp;R&amp;A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4"/>
  <sheetViews>
    <sheetView topLeftCell="A37" zoomScale="130" zoomScaleNormal="130" zoomScaleSheetLayoutView="100" workbookViewId="0">
      <selection activeCell="F54" sqref="F54"/>
    </sheetView>
  </sheetViews>
  <sheetFormatPr defaultColWidth="9.140625" defaultRowHeight="12.75"/>
  <cols>
    <col min="1" max="1" width="7.7109375" style="209" customWidth="1"/>
    <col min="2" max="2" width="48.42578125" style="109" customWidth="1"/>
    <col min="3" max="4" width="7.7109375" style="109" customWidth="1"/>
    <col min="5" max="5" width="11.28515625" style="190" customWidth="1"/>
    <col min="6" max="6" width="8.28515625" style="175" bestFit="1" customWidth="1"/>
    <col min="7" max="11" width="9.140625" style="172" customWidth="1"/>
    <col min="12" max="16384" width="9.140625" style="172"/>
  </cols>
  <sheetData>
    <row r="1" spans="1:6" s="61" customFormat="1" ht="15">
      <c r="A1" s="56" t="s">
        <v>495</v>
      </c>
      <c r="B1" s="57" t="s">
        <v>496</v>
      </c>
      <c r="C1" s="57"/>
      <c r="D1" s="58"/>
      <c r="E1" s="59"/>
      <c r="F1" s="60"/>
    </row>
    <row r="2" spans="1:6" s="61" customFormat="1" ht="15">
      <c r="A2" s="56"/>
      <c r="B2" s="57"/>
      <c r="C2" s="57"/>
      <c r="D2" s="58"/>
      <c r="E2" s="59"/>
      <c r="F2" s="60"/>
    </row>
    <row r="3" spans="1:6" s="65" customFormat="1" ht="25.5">
      <c r="A3" s="62" t="s">
        <v>414</v>
      </c>
      <c r="B3" s="63" t="s">
        <v>497</v>
      </c>
      <c r="C3" s="64"/>
      <c r="E3" s="66"/>
      <c r="F3" s="67"/>
    </row>
    <row r="4" spans="1:6" s="65" customFormat="1" ht="25.5">
      <c r="A4" s="62" t="s">
        <v>385</v>
      </c>
      <c r="B4" s="63" t="s">
        <v>498</v>
      </c>
      <c r="C4" s="64"/>
      <c r="E4" s="66"/>
      <c r="F4" s="67"/>
    </row>
    <row r="5" spans="1:6" s="70" customFormat="1">
      <c r="A5" s="62" t="s">
        <v>469</v>
      </c>
      <c r="B5" s="68" t="s">
        <v>499</v>
      </c>
      <c r="C5" s="69"/>
      <c r="E5" s="71"/>
      <c r="F5" s="72"/>
    </row>
    <row r="6" spans="1:6" s="70" customFormat="1">
      <c r="A6" s="73" t="s">
        <v>500</v>
      </c>
      <c r="B6" s="70" t="s">
        <v>501</v>
      </c>
      <c r="C6" s="69"/>
      <c r="E6" s="71"/>
      <c r="F6" s="72"/>
    </row>
    <row r="7" spans="1:6" s="70" customFormat="1" ht="63.75">
      <c r="A7" s="73" t="s">
        <v>500</v>
      </c>
      <c r="B7" s="68" t="s">
        <v>502</v>
      </c>
      <c r="C7" s="69"/>
      <c r="E7" s="71"/>
      <c r="F7" s="72"/>
    </row>
    <row r="8" spans="1:6" s="70" customFormat="1" ht="25.5">
      <c r="A8" s="73" t="s">
        <v>500</v>
      </c>
      <c r="B8" s="68" t="s">
        <v>503</v>
      </c>
      <c r="C8" s="69"/>
      <c r="E8" s="71"/>
      <c r="F8" s="72"/>
    </row>
    <row r="9" spans="1:6" s="70" customFormat="1" ht="63.75">
      <c r="A9" s="73" t="s">
        <v>500</v>
      </c>
      <c r="B9" s="68" t="s">
        <v>504</v>
      </c>
      <c r="C9" s="69"/>
      <c r="E9" s="71"/>
      <c r="F9" s="72"/>
    </row>
    <row r="10" spans="1:6" s="70" customFormat="1" ht="38.25">
      <c r="A10" s="73" t="s">
        <v>500</v>
      </c>
      <c r="B10" s="68" t="s">
        <v>505</v>
      </c>
      <c r="C10" s="69"/>
      <c r="E10" s="71"/>
      <c r="F10" s="72"/>
    </row>
    <row r="11" spans="1:6" s="70" customFormat="1" ht="51">
      <c r="A11" s="73" t="s">
        <v>500</v>
      </c>
      <c r="B11" s="68" t="s">
        <v>506</v>
      </c>
      <c r="C11" s="69"/>
      <c r="E11" s="71"/>
      <c r="F11" s="72"/>
    </row>
    <row r="12" spans="1:6" s="70" customFormat="1">
      <c r="A12" s="73" t="s">
        <v>500</v>
      </c>
      <c r="B12" s="68" t="s">
        <v>507</v>
      </c>
      <c r="C12" s="69"/>
      <c r="E12" s="71"/>
      <c r="F12" s="72"/>
    </row>
    <row r="13" spans="1:6" s="70" customFormat="1" ht="89.25">
      <c r="A13" s="73" t="s">
        <v>500</v>
      </c>
      <c r="B13" s="68" t="s">
        <v>508</v>
      </c>
      <c r="C13" s="69"/>
      <c r="E13" s="71"/>
      <c r="F13" s="72"/>
    </row>
    <row r="14" spans="1:6" s="70" customFormat="1" ht="51">
      <c r="A14" s="73" t="s">
        <v>500</v>
      </c>
      <c r="B14" s="68" t="s">
        <v>509</v>
      </c>
      <c r="C14" s="69"/>
      <c r="E14" s="71"/>
      <c r="F14" s="72"/>
    </row>
    <row r="15" spans="1:6" s="70" customFormat="1" ht="25.5">
      <c r="A15" s="73" t="s">
        <v>500</v>
      </c>
      <c r="B15" s="68" t="s">
        <v>510</v>
      </c>
      <c r="C15" s="69"/>
      <c r="E15" s="71"/>
      <c r="F15" s="72"/>
    </row>
    <row r="16" spans="1:6" s="70" customFormat="1" ht="25.5">
      <c r="A16" s="73" t="s">
        <v>500</v>
      </c>
      <c r="B16" s="68" t="s">
        <v>511</v>
      </c>
      <c r="C16" s="69"/>
      <c r="E16" s="71"/>
      <c r="F16" s="72"/>
    </row>
    <row r="17" spans="1:6" s="70" customFormat="1" ht="38.25">
      <c r="A17" s="73" t="s">
        <v>500</v>
      </c>
      <c r="B17" s="68" t="s">
        <v>512</v>
      </c>
      <c r="C17" s="69"/>
      <c r="E17" s="71"/>
      <c r="F17" s="72"/>
    </row>
    <row r="18" spans="1:6" s="70" customFormat="1" ht="25.5">
      <c r="A18" s="73" t="s">
        <v>500</v>
      </c>
      <c r="B18" s="68" t="s">
        <v>513</v>
      </c>
      <c r="C18" s="69"/>
      <c r="E18" s="71"/>
      <c r="F18" s="72"/>
    </row>
    <row r="19" spans="1:6" s="70" customFormat="1" ht="38.25">
      <c r="A19" s="73" t="s">
        <v>500</v>
      </c>
      <c r="B19" s="68" t="s">
        <v>514</v>
      </c>
      <c r="C19" s="69"/>
      <c r="E19" s="71"/>
      <c r="F19" s="72"/>
    </row>
    <row r="20" spans="1:6" s="70" customFormat="1" ht="63.75">
      <c r="A20" s="73" t="s">
        <v>500</v>
      </c>
      <c r="B20" s="68" t="s">
        <v>515</v>
      </c>
      <c r="C20" s="69"/>
      <c r="E20" s="71"/>
      <c r="F20" s="72"/>
    </row>
    <row r="21" spans="1:6" s="70" customFormat="1" ht="76.5">
      <c r="A21" s="73" t="s">
        <v>500</v>
      </c>
      <c r="B21" s="68" t="s">
        <v>516</v>
      </c>
      <c r="C21" s="69"/>
      <c r="E21" s="71"/>
      <c r="F21" s="72"/>
    </row>
    <row r="22" spans="1:6" s="70" customFormat="1">
      <c r="A22" s="73"/>
      <c r="B22" s="68"/>
      <c r="C22" s="69"/>
      <c r="E22" s="71"/>
      <c r="F22" s="72"/>
    </row>
    <row r="23" spans="1:6" s="70" customFormat="1">
      <c r="A23" s="74"/>
      <c r="B23" s="75" t="s">
        <v>517</v>
      </c>
      <c r="C23" s="69"/>
      <c r="E23" s="71"/>
      <c r="F23" s="72"/>
    </row>
    <row r="24" spans="1:6" s="70" customFormat="1" ht="51">
      <c r="A24" s="74"/>
      <c r="B24" s="75" t="s">
        <v>518</v>
      </c>
      <c r="C24" s="69"/>
      <c r="E24" s="71"/>
      <c r="F24" s="72"/>
    </row>
    <row r="25" spans="1:6" s="70" customFormat="1" ht="38.25">
      <c r="A25" s="74"/>
      <c r="B25" s="75" t="s">
        <v>519</v>
      </c>
      <c r="C25" s="69"/>
      <c r="E25" s="71"/>
      <c r="F25" s="72"/>
    </row>
    <row r="26" spans="1:6" s="79" customFormat="1" ht="38.25">
      <c r="A26" s="76"/>
      <c r="B26" s="75" t="s">
        <v>520</v>
      </c>
      <c r="C26" s="77"/>
      <c r="D26" s="77"/>
      <c r="E26" s="78"/>
      <c r="F26" s="78"/>
    </row>
    <row r="27" spans="1:6" s="79" customFormat="1">
      <c r="A27" s="76"/>
      <c r="B27" s="80"/>
      <c r="C27" s="77"/>
      <c r="D27" s="77"/>
      <c r="E27" s="78"/>
      <c r="F27" s="78"/>
    </row>
    <row r="28" spans="1:6" s="79" customFormat="1" ht="18">
      <c r="A28" s="211" t="s">
        <v>756</v>
      </c>
      <c r="B28" s="211" t="s">
        <v>522</v>
      </c>
      <c r="C28" s="212"/>
      <c r="D28" s="213"/>
      <c r="E28" s="213"/>
      <c r="F28" s="213"/>
    </row>
    <row r="29" spans="1:6" s="79" customFormat="1">
      <c r="A29" s="35"/>
      <c r="B29" s="35"/>
      <c r="C29" s="28"/>
      <c r="D29" s="36"/>
      <c r="E29" s="36"/>
      <c r="F29" s="36"/>
    </row>
    <row r="30" spans="1:6" s="79" customFormat="1" ht="13.5" thickBot="1">
      <c r="A30" s="37"/>
      <c r="B30" s="37"/>
      <c r="C30" s="38"/>
      <c r="D30" s="39"/>
      <c r="E30" s="39"/>
      <c r="F30" s="36"/>
    </row>
    <row r="31" spans="1:6" s="79" customFormat="1" ht="14.25" thickTop="1" thickBot="1">
      <c r="A31" s="302" t="s">
        <v>769</v>
      </c>
      <c r="B31" s="303" t="s">
        <v>770</v>
      </c>
      <c r="C31" s="304" t="s">
        <v>771</v>
      </c>
      <c r="D31" s="305" t="s">
        <v>772</v>
      </c>
      <c r="E31" s="306" t="s">
        <v>773</v>
      </c>
      <c r="F31" s="307" t="s">
        <v>774</v>
      </c>
    </row>
    <row r="32" spans="1:6" s="79" customFormat="1" ht="13.5" thickTop="1">
      <c r="A32" s="76"/>
      <c r="B32" s="80"/>
      <c r="C32" s="77"/>
      <c r="D32" s="77"/>
      <c r="E32" s="78"/>
      <c r="F32" s="78"/>
    </row>
    <row r="33" spans="1:6" s="89" customFormat="1" ht="15">
      <c r="A33" s="85" t="s">
        <v>521</v>
      </c>
      <c r="B33" s="86" t="s">
        <v>522</v>
      </c>
      <c r="C33" s="87"/>
      <c r="D33" s="87"/>
      <c r="E33" s="88"/>
      <c r="F33" s="246"/>
    </row>
    <row r="34" spans="1:6" s="92" customFormat="1">
      <c r="A34" s="90"/>
      <c r="B34" s="544" t="s">
        <v>523</v>
      </c>
      <c r="C34" s="545"/>
      <c r="D34" s="545"/>
      <c r="E34" s="93"/>
      <c r="F34" s="247"/>
    </row>
    <row r="35" spans="1:6" s="92" customFormat="1">
      <c r="A35" s="90"/>
      <c r="B35" s="91"/>
      <c r="C35" s="94"/>
      <c r="D35" s="94"/>
      <c r="E35" s="93"/>
      <c r="F35" s="247"/>
    </row>
    <row r="36" spans="1:6" s="92" customFormat="1">
      <c r="A36" s="95" t="s">
        <v>416</v>
      </c>
      <c r="B36" s="96" t="s">
        <v>524</v>
      </c>
      <c r="C36" s="94"/>
      <c r="D36" s="94"/>
      <c r="E36" s="93"/>
      <c r="F36" s="247"/>
    </row>
    <row r="37" spans="1:6" s="92" customFormat="1" ht="25.5">
      <c r="A37" s="97" t="s">
        <v>500</v>
      </c>
      <c r="B37" s="98" t="s">
        <v>525</v>
      </c>
      <c r="C37" s="94"/>
      <c r="D37" s="94"/>
      <c r="E37" s="93"/>
      <c r="F37" s="247"/>
    </row>
    <row r="38" spans="1:6" s="92" customFormat="1">
      <c r="A38" s="97" t="s">
        <v>500</v>
      </c>
      <c r="B38" s="99" t="s">
        <v>526</v>
      </c>
      <c r="C38" s="94"/>
      <c r="D38" s="94"/>
      <c r="E38" s="93"/>
      <c r="F38" s="247"/>
    </row>
    <row r="39" spans="1:6" s="92" customFormat="1" ht="25.5">
      <c r="A39" s="97" t="s">
        <v>500</v>
      </c>
      <c r="B39" s="99" t="s">
        <v>527</v>
      </c>
      <c r="C39" s="94"/>
      <c r="D39" s="94"/>
      <c r="E39" s="93"/>
      <c r="F39" s="247"/>
    </row>
    <row r="40" spans="1:6" s="92" customFormat="1" ht="25.5">
      <c r="A40" s="97" t="s">
        <v>500</v>
      </c>
      <c r="B40" s="99" t="s">
        <v>528</v>
      </c>
      <c r="E40" s="93"/>
      <c r="F40" s="247"/>
    </row>
    <row r="41" spans="1:6" s="92" customFormat="1" ht="25.5">
      <c r="A41" s="97" t="s">
        <v>500</v>
      </c>
      <c r="B41" s="99" t="s">
        <v>529</v>
      </c>
      <c r="C41" s="94"/>
      <c r="D41" s="94"/>
      <c r="E41" s="93"/>
      <c r="F41" s="247"/>
    </row>
    <row r="42" spans="1:6" s="92" customFormat="1" ht="25.5">
      <c r="A42" s="97" t="s">
        <v>500</v>
      </c>
      <c r="B42" s="99" t="s">
        <v>530</v>
      </c>
      <c r="C42" s="94"/>
      <c r="D42" s="94"/>
      <c r="E42" s="93"/>
      <c r="F42" s="248"/>
    </row>
    <row r="43" spans="1:6" s="92" customFormat="1">
      <c r="A43" s="97" t="s">
        <v>500</v>
      </c>
      <c r="B43" s="99" t="s">
        <v>531</v>
      </c>
      <c r="C43" s="94"/>
      <c r="D43" s="94"/>
      <c r="E43" s="93"/>
      <c r="F43" s="248"/>
    </row>
    <row r="44" spans="1:6" s="92" customFormat="1">
      <c r="A44" s="97" t="s">
        <v>500</v>
      </c>
      <c r="B44" s="99" t="s">
        <v>532</v>
      </c>
      <c r="C44" s="94" t="s">
        <v>533</v>
      </c>
      <c r="D44" s="94">
        <v>4</v>
      </c>
      <c r="E44" s="100"/>
      <c r="F44" s="247">
        <f>E44*D44</f>
        <v>0</v>
      </c>
    </row>
    <row r="45" spans="1:6" s="92" customFormat="1">
      <c r="A45" s="95"/>
      <c r="B45" s="99"/>
      <c r="C45" s="94"/>
      <c r="D45" s="94"/>
      <c r="E45" s="93"/>
      <c r="F45" s="247"/>
    </row>
    <row r="46" spans="1:6" s="102" customFormat="1">
      <c r="A46" s="90"/>
      <c r="B46" s="101"/>
      <c r="C46" s="94"/>
      <c r="D46" s="94"/>
      <c r="E46" s="93"/>
      <c r="F46" s="114"/>
    </row>
    <row r="47" spans="1:6" s="102" customFormat="1">
      <c r="A47" s="95" t="s">
        <v>418</v>
      </c>
      <c r="B47" s="96" t="s">
        <v>534</v>
      </c>
      <c r="C47" s="94"/>
      <c r="D47" s="94"/>
      <c r="E47" s="93"/>
      <c r="F47" s="114"/>
    </row>
    <row r="48" spans="1:6" s="92" customFormat="1" ht="25.5">
      <c r="A48" s="97" t="s">
        <v>500</v>
      </c>
      <c r="B48" s="98" t="s">
        <v>535</v>
      </c>
      <c r="C48" s="94"/>
      <c r="D48" s="94"/>
      <c r="E48" s="93"/>
      <c r="F48" s="247"/>
    </row>
    <row r="49" spans="1:6" s="92" customFormat="1">
      <c r="A49" s="97" t="s">
        <v>500</v>
      </c>
      <c r="B49" s="99" t="s">
        <v>536</v>
      </c>
      <c r="C49" s="94"/>
      <c r="D49" s="94"/>
      <c r="E49" s="93"/>
      <c r="F49" s="247"/>
    </row>
    <row r="50" spans="1:6" s="92" customFormat="1" ht="51">
      <c r="A50" s="97" t="s">
        <v>500</v>
      </c>
      <c r="B50" s="99" t="s">
        <v>537</v>
      </c>
      <c r="E50" s="93"/>
      <c r="F50" s="247"/>
    </row>
    <row r="51" spans="1:6" s="92" customFormat="1" ht="25.5">
      <c r="A51" s="97" t="s">
        <v>500</v>
      </c>
      <c r="B51" s="99" t="s">
        <v>538</v>
      </c>
      <c r="C51" s="94"/>
      <c r="D51" s="94"/>
      <c r="E51" s="93"/>
      <c r="F51" s="247"/>
    </row>
    <row r="52" spans="1:6" s="92" customFormat="1">
      <c r="A52" s="97" t="s">
        <v>500</v>
      </c>
      <c r="B52" s="99" t="s">
        <v>539</v>
      </c>
      <c r="C52" s="94"/>
      <c r="D52" s="94"/>
      <c r="E52" s="93"/>
      <c r="F52" s="247"/>
    </row>
    <row r="53" spans="1:6" s="92" customFormat="1">
      <c r="A53" s="97" t="s">
        <v>500</v>
      </c>
      <c r="B53" s="99" t="s">
        <v>532</v>
      </c>
      <c r="C53" s="94" t="s">
        <v>533</v>
      </c>
      <c r="D53" s="94">
        <v>2</v>
      </c>
      <c r="E53" s="93"/>
      <c r="F53" s="247">
        <f>E53*D53</f>
        <v>0</v>
      </c>
    </row>
    <row r="54" spans="1:6" s="92" customFormat="1">
      <c r="A54" s="95"/>
      <c r="B54" s="99"/>
      <c r="C54" s="94"/>
      <c r="D54" s="94"/>
      <c r="E54" s="93"/>
      <c r="F54" s="247"/>
    </row>
    <row r="55" spans="1:6" s="92" customFormat="1">
      <c r="A55" s="90"/>
      <c r="B55" s="101"/>
      <c r="C55" s="94"/>
      <c r="D55" s="94"/>
      <c r="E55" s="93"/>
      <c r="F55" s="248"/>
    </row>
    <row r="56" spans="1:6" s="79" customFormat="1">
      <c r="A56" s="76" t="s">
        <v>385</v>
      </c>
      <c r="B56" s="80" t="s">
        <v>540</v>
      </c>
      <c r="C56" s="103"/>
      <c r="D56" s="103"/>
      <c r="E56" s="78"/>
      <c r="F56" s="114"/>
    </row>
    <row r="57" spans="1:6" s="79" customFormat="1" ht="25.5">
      <c r="A57" s="104" t="s">
        <v>500</v>
      </c>
      <c r="B57" s="105" t="s">
        <v>541</v>
      </c>
      <c r="C57" s="103"/>
      <c r="D57" s="103"/>
      <c r="E57" s="78"/>
      <c r="F57" s="114"/>
    </row>
    <row r="58" spans="1:6" s="79" customFormat="1">
      <c r="A58" s="104" t="s">
        <v>500</v>
      </c>
      <c r="B58" s="105" t="s">
        <v>536</v>
      </c>
      <c r="C58" s="103"/>
      <c r="D58" s="103"/>
      <c r="E58" s="78"/>
      <c r="F58" s="114"/>
    </row>
    <row r="59" spans="1:6" s="79" customFormat="1" ht="25.5">
      <c r="A59" s="104" t="s">
        <v>500</v>
      </c>
      <c r="B59" s="105" t="s">
        <v>542</v>
      </c>
      <c r="C59" s="103"/>
      <c r="D59" s="103"/>
      <c r="E59" s="78"/>
      <c r="F59" s="114"/>
    </row>
    <row r="60" spans="1:6" s="79" customFormat="1" ht="25.5">
      <c r="A60" s="104" t="s">
        <v>500</v>
      </c>
      <c r="B60" s="105" t="s">
        <v>543</v>
      </c>
      <c r="C60" s="103"/>
      <c r="D60" s="103"/>
      <c r="E60" s="78"/>
      <c r="F60" s="114"/>
    </row>
    <row r="61" spans="1:6" s="79" customFormat="1" ht="25.5">
      <c r="A61" s="104" t="s">
        <v>500</v>
      </c>
      <c r="B61" s="105" t="s">
        <v>538</v>
      </c>
      <c r="C61" s="103"/>
      <c r="D61" s="103"/>
      <c r="E61" s="78"/>
      <c r="F61" s="114"/>
    </row>
    <row r="62" spans="1:6" s="79" customFormat="1">
      <c r="A62" s="104" t="s">
        <v>500</v>
      </c>
      <c r="B62" s="105" t="s">
        <v>539</v>
      </c>
      <c r="C62" s="103"/>
      <c r="D62" s="103"/>
      <c r="E62" s="78"/>
      <c r="F62" s="114"/>
    </row>
    <row r="63" spans="1:6" s="79" customFormat="1">
      <c r="A63" s="104" t="s">
        <v>500</v>
      </c>
      <c r="B63" s="105" t="s">
        <v>532</v>
      </c>
      <c r="C63" s="103" t="s">
        <v>533</v>
      </c>
      <c r="D63" s="79">
        <v>2</v>
      </c>
      <c r="E63" s="78"/>
      <c r="F63" s="247">
        <f>E63*D63</f>
        <v>0</v>
      </c>
    </row>
    <row r="64" spans="1:6" s="79" customFormat="1">
      <c r="A64" s="104"/>
      <c r="B64" s="106"/>
      <c r="E64" s="78"/>
      <c r="F64" s="114"/>
    </row>
    <row r="65" spans="1:6" s="79" customFormat="1">
      <c r="A65" s="104"/>
      <c r="B65" s="106"/>
      <c r="C65" s="103"/>
      <c r="E65" s="78"/>
      <c r="F65" s="114"/>
    </row>
    <row r="66" spans="1:6" s="92" customFormat="1">
      <c r="A66" s="95" t="s">
        <v>469</v>
      </c>
      <c r="B66" s="96" t="s">
        <v>544</v>
      </c>
      <c r="C66" s="94"/>
      <c r="D66" s="94"/>
      <c r="E66" s="93"/>
      <c r="F66" s="249"/>
    </row>
    <row r="67" spans="1:6" s="92" customFormat="1" ht="25.5">
      <c r="A67" s="95" t="s">
        <v>500</v>
      </c>
      <c r="B67" s="99" t="s">
        <v>545</v>
      </c>
      <c r="C67" s="94"/>
      <c r="D67" s="94"/>
      <c r="E67" s="93"/>
      <c r="F67" s="249"/>
    </row>
    <row r="68" spans="1:6" s="92" customFormat="1" ht="25.5">
      <c r="A68" s="97" t="s">
        <v>500</v>
      </c>
      <c r="B68" s="99" t="s">
        <v>546</v>
      </c>
      <c r="C68" s="94"/>
      <c r="D68" s="94"/>
      <c r="E68" s="93"/>
      <c r="F68" s="249"/>
    </row>
    <row r="69" spans="1:6" s="92" customFormat="1">
      <c r="A69" s="95" t="s">
        <v>500</v>
      </c>
      <c r="B69" s="99" t="s">
        <v>547</v>
      </c>
      <c r="C69" s="94"/>
      <c r="D69" s="94"/>
      <c r="E69" s="93"/>
      <c r="F69" s="249"/>
    </row>
    <row r="70" spans="1:6" s="92" customFormat="1">
      <c r="A70" s="97" t="s">
        <v>500</v>
      </c>
      <c r="B70" s="99" t="s">
        <v>548</v>
      </c>
      <c r="C70" s="94"/>
      <c r="D70" s="94"/>
      <c r="E70" s="93"/>
      <c r="F70" s="249"/>
    </row>
    <row r="71" spans="1:6" s="92" customFormat="1" ht="25.5">
      <c r="A71" s="97" t="s">
        <v>500</v>
      </c>
      <c r="B71" s="99" t="s">
        <v>549</v>
      </c>
      <c r="C71" s="94"/>
      <c r="D71" s="94"/>
      <c r="E71" s="93"/>
      <c r="F71" s="249"/>
    </row>
    <row r="72" spans="1:6" s="92" customFormat="1">
      <c r="A72" s="97" t="s">
        <v>500</v>
      </c>
      <c r="B72" s="99" t="s">
        <v>531</v>
      </c>
      <c r="C72" s="94"/>
      <c r="D72" s="94"/>
      <c r="E72" s="93"/>
      <c r="F72" s="249"/>
    </row>
    <row r="73" spans="1:6" s="92" customFormat="1">
      <c r="A73" s="97" t="s">
        <v>500</v>
      </c>
      <c r="B73" s="99" t="s">
        <v>532</v>
      </c>
      <c r="C73" s="94"/>
      <c r="D73" s="94"/>
      <c r="E73" s="100"/>
      <c r="F73" s="247"/>
    </row>
    <row r="74" spans="1:6" s="65" customFormat="1" ht="51">
      <c r="A74" s="62"/>
      <c r="B74" s="68" t="s">
        <v>550</v>
      </c>
      <c r="C74" s="107"/>
      <c r="D74" s="107"/>
      <c r="E74" s="66"/>
      <c r="F74" s="297"/>
    </row>
    <row r="75" spans="1:6" s="109" customFormat="1">
      <c r="A75" s="108"/>
      <c r="B75" s="105"/>
      <c r="C75" s="94" t="s">
        <v>533</v>
      </c>
      <c r="D75" s="94">
        <v>2</v>
      </c>
      <c r="E75" s="100"/>
      <c r="F75" s="247">
        <f>E75*D75</f>
        <v>0</v>
      </c>
    </row>
    <row r="76" spans="1:6" s="92" customFormat="1">
      <c r="A76" s="95"/>
      <c r="B76" s="99"/>
      <c r="C76" s="94"/>
      <c r="D76" s="94"/>
      <c r="E76" s="93"/>
      <c r="F76" s="249"/>
    </row>
    <row r="77" spans="1:6" s="92" customFormat="1">
      <c r="A77" s="90"/>
      <c r="B77" s="101"/>
      <c r="C77" s="94"/>
      <c r="D77" s="94"/>
      <c r="E77" s="93"/>
      <c r="F77" s="114"/>
    </row>
    <row r="78" spans="1:6" s="79" customFormat="1" ht="25.5">
      <c r="A78" s="90" t="s">
        <v>471</v>
      </c>
      <c r="B78" s="96" t="s">
        <v>551</v>
      </c>
      <c r="C78" s="99"/>
      <c r="D78" s="99"/>
      <c r="E78" s="78"/>
      <c r="F78" s="114"/>
    </row>
    <row r="79" spans="1:6" s="79" customFormat="1" ht="25.5">
      <c r="A79" s="110" t="s">
        <v>500</v>
      </c>
      <c r="B79" s="99" t="s">
        <v>552</v>
      </c>
      <c r="C79" s="99"/>
      <c r="D79" s="99"/>
      <c r="E79" s="78"/>
      <c r="F79" s="250"/>
    </row>
    <row r="80" spans="1:6" s="79" customFormat="1" ht="25.5">
      <c r="A80" s="110" t="s">
        <v>500</v>
      </c>
      <c r="B80" s="99" t="s">
        <v>549</v>
      </c>
      <c r="C80" s="99"/>
      <c r="D80" s="99"/>
      <c r="E80" s="78"/>
      <c r="F80" s="250"/>
    </row>
    <row r="81" spans="1:6" s="79" customFormat="1">
      <c r="A81" s="110" t="s">
        <v>500</v>
      </c>
      <c r="B81" s="99" t="s">
        <v>553</v>
      </c>
      <c r="C81" s="99"/>
      <c r="D81" s="99"/>
      <c r="E81" s="78"/>
      <c r="F81" s="250"/>
    </row>
    <row r="82" spans="1:6" s="79" customFormat="1">
      <c r="A82" s="110" t="s">
        <v>500</v>
      </c>
      <c r="B82" s="99" t="s">
        <v>532</v>
      </c>
      <c r="E82" s="78"/>
      <c r="F82" s="250"/>
    </row>
    <row r="83" spans="1:6" s="92" customFormat="1">
      <c r="A83" s="95"/>
      <c r="B83" s="96" t="s">
        <v>554</v>
      </c>
      <c r="C83" s="99"/>
      <c r="D83" s="99"/>
      <c r="E83" s="93"/>
      <c r="F83" s="247"/>
    </row>
    <row r="84" spans="1:6" s="79" customFormat="1" ht="25.5">
      <c r="A84" s="110" t="s">
        <v>500</v>
      </c>
      <c r="B84" s="99" t="s">
        <v>555</v>
      </c>
      <c r="E84" s="78"/>
      <c r="F84" s="114"/>
    </row>
    <row r="85" spans="1:6" s="79" customFormat="1" ht="25.5">
      <c r="A85" s="110" t="s">
        <v>500</v>
      </c>
      <c r="B85" s="99" t="s">
        <v>556</v>
      </c>
      <c r="C85" s="99"/>
      <c r="D85" s="99"/>
      <c r="E85" s="78"/>
      <c r="F85" s="114"/>
    </row>
    <row r="86" spans="1:6" s="79" customFormat="1" ht="25.5">
      <c r="A86" s="110" t="s">
        <v>500</v>
      </c>
      <c r="B86" s="99" t="s">
        <v>557</v>
      </c>
      <c r="C86" s="99"/>
      <c r="D86" s="99"/>
      <c r="E86" s="78"/>
      <c r="F86" s="114"/>
    </row>
    <row r="87" spans="1:6" s="79" customFormat="1">
      <c r="A87" s="110" t="s">
        <v>500</v>
      </c>
      <c r="B87" s="99" t="s">
        <v>558</v>
      </c>
      <c r="C87" s="94" t="s">
        <v>533</v>
      </c>
      <c r="D87" s="94">
        <v>3</v>
      </c>
      <c r="E87" s="78"/>
      <c r="F87" s="247">
        <f>E87*D87</f>
        <v>0</v>
      </c>
    </row>
    <row r="88" spans="1:6" s="79" customFormat="1">
      <c r="A88" s="104"/>
      <c r="B88" s="105"/>
      <c r="C88" s="77"/>
      <c r="D88" s="77"/>
      <c r="E88" s="78"/>
      <c r="F88" s="114"/>
    </row>
    <row r="89" spans="1:6" s="79" customFormat="1">
      <c r="A89" s="104"/>
      <c r="B89" s="105"/>
      <c r="C89" s="77"/>
      <c r="D89" s="77"/>
      <c r="E89" s="78"/>
      <c r="F89" s="114"/>
    </row>
    <row r="90" spans="1:6" s="115" customFormat="1">
      <c r="A90" s="111" t="s">
        <v>477</v>
      </c>
      <c r="B90" s="112" t="s">
        <v>559</v>
      </c>
      <c r="C90" s="113"/>
      <c r="D90" s="113"/>
      <c r="E90" s="114"/>
      <c r="F90" s="114"/>
    </row>
    <row r="91" spans="1:6" s="115" customFormat="1" ht="51">
      <c r="A91" s="111" t="s">
        <v>500</v>
      </c>
      <c r="B91" s="116" t="s">
        <v>560</v>
      </c>
      <c r="C91" s="113"/>
      <c r="D91" s="113"/>
      <c r="E91" s="114"/>
      <c r="F91" s="114"/>
    </row>
    <row r="92" spans="1:6" s="115" customFormat="1" ht="25.5">
      <c r="A92" s="111" t="s">
        <v>500</v>
      </c>
      <c r="B92" s="116" t="s">
        <v>561</v>
      </c>
      <c r="E92" s="114"/>
      <c r="F92" s="114"/>
    </row>
    <row r="93" spans="1:6" s="115" customFormat="1">
      <c r="A93" s="111" t="s">
        <v>500</v>
      </c>
      <c r="B93" s="117" t="s">
        <v>562</v>
      </c>
      <c r="C93" s="113"/>
      <c r="D93" s="113"/>
      <c r="E93" s="114"/>
      <c r="F93" s="114"/>
    </row>
    <row r="94" spans="1:6" s="92" customFormat="1">
      <c r="A94" s="97" t="s">
        <v>500</v>
      </c>
      <c r="B94" s="99" t="s">
        <v>532</v>
      </c>
      <c r="C94" s="94" t="s">
        <v>563</v>
      </c>
      <c r="D94" s="94">
        <v>1</v>
      </c>
      <c r="E94" s="100"/>
      <c r="F94" s="247">
        <f>E94*D94</f>
        <v>0</v>
      </c>
    </row>
    <row r="95" spans="1:6" s="92" customFormat="1">
      <c r="A95" s="97"/>
      <c r="B95" s="99"/>
      <c r="C95" s="94"/>
      <c r="D95" s="94"/>
      <c r="E95" s="93"/>
      <c r="F95" s="248"/>
    </row>
    <row r="96" spans="1:6" s="92" customFormat="1">
      <c r="A96" s="97"/>
      <c r="B96" s="99"/>
      <c r="C96" s="94"/>
      <c r="D96" s="94"/>
      <c r="E96" s="93"/>
      <c r="F96" s="248"/>
    </row>
    <row r="97" spans="1:6" s="92" customFormat="1" ht="25.5">
      <c r="A97" s="90" t="s">
        <v>479</v>
      </c>
      <c r="B97" s="118" t="s">
        <v>564</v>
      </c>
      <c r="C97" s="94"/>
      <c r="D97" s="94"/>
      <c r="E97" s="93"/>
      <c r="F97" s="249"/>
    </row>
    <row r="98" spans="1:6" s="92" customFormat="1" ht="25.5">
      <c r="A98" s="90" t="s">
        <v>500</v>
      </c>
      <c r="B98" s="119" t="s">
        <v>565</v>
      </c>
      <c r="C98" s="94"/>
      <c r="D98" s="94"/>
      <c r="E98" s="93"/>
      <c r="F98" s="249"/>
    </row>
    <row r="99" spans="1:6" s="92" customFormat="1">
      <c r="A99" s="90" t="s">
        <v>500</v>
      </c>
      <c r="B99" s="119" t="s">
        <v>566</v>
      </c>
      <c r="C99" s="94"/>
      <c r="D99" s="94"/>
      <c r="E99" s="93"/>
      <c r="F99" s="249"/>
    </row>
    <row r="100" spans="1:6" s="92" customFormat="1">
      <c r="A100" s="90" t="s">
        <v>500</v>
      </c>
      <c r="B100" s="99" t="s">
        <v>532</v>
      </c>
      <c r="C100" s="94" t="s">
        <v>32</v>
      </c>
      <c r="D100" s="94">
        <v>2</v>
      </c>
      <c r="E100" s="100"/>
      <c r="F100" s="247">
        <f>E100*D100</f>
        <v>0</v>
      </c>
    </row>
    <row r="101" spans="1:6" s="92" customFormat="1">
      <c r="A101" s="90"/>
      <c r="B101" s="119"/>
      <c r="C101" s="94"/>
      <c r="D101" s="94"/>
      <c r="E101" s="93"/>
      <c r="F101" s="249"/>
    </row>
    <row r="102" spans="1:6" s="92" customFormat="1">
      <c r="A102" s="90"/>
      <c r="B102" s="119"/>
      <c r="C102" s="94"/>
      <c r="D102" s="94"/>
      <c r="E102" s="93"/>
      <c r="F102" s="251"/>
    </row>
    <row r="103" spans="1:6" s="122" customFormat="1" ht="51">
      <c r="A103" s="120" t="s">
        <v>481</v>
      </c>
      <c r="B103" s="121" t="s">
        <v>567</v>
      </c>
      <c r="E103" s="78"/>
      <c r="F103" s="114"/>
    </row>
    <row r="104" spans="1:6" s="122" customFormat="1">
      <c r="A104" s="120"/>
      <c r="B104" s="121"/>
      <c r="E104" s="78"/>
      <c r="F104" s="114"/>
    </row>
    <row r="105" spans="1:6" s="102" customFormat="1">
      <c r="A105" s="90"/>
      <c r="B105" s="123" t="s">
        <v>568</v>
      </c>
      <c r="C105" s="103" t="s">
        <v>32</v>
      </c>
      <c r="D105" s="79">
        <v>2</v>
      </c>
      <c r="E105" s="100"/>
      <c r="F105" s="247">
        <f>E105*D105</f>
        <v>0</v>
      </c>
    </row>
    <row r="106" spans="1:6" s="102" customFormat="1">
      <c r="A106" s="90"/>
      <c r="B106" s="123"/>
      <c r="C106" s="103"/>
      <c r="D106" s="79"/>
      <c r="E106" s="93"/>
      <c r="F106" s="252"/>
    </row>
    <row r="107" spans="1:6" s="92" customFormat="1">
      <c r="A107" s="90"/>
      <c r="B107" s="123"/>
      <c r="C107" s="94"/>
      <c r="D107" s="94"/>
      <c r="E107" s="93"/>
      <c r="F107" s="114"/>
    </row>
    <row r="108" spans="1:6" s="122" customFormat="1" ht="51">
      <c r="A108" s="120" t="s">
        <v>569</v>
      </c>
      <c r="B108" s="121" t="s">
        <v>570</v>
      </c>
      <c r="E108" s="78"/>
      <c r="F108" s="114"/>
    </row>
    <row r="109" spans="1:6" s="122" customFormat="1">
      <c r="A109" s="120"/>
      <c r="B109" s="121"/>
      <c r="E109" s="78"/>
      <c r="F109" s="114"/>
    </row>
    <row r="110" spans="1:6" s="102" customFormat="1">
      <c r="A110" s="90"/>
      <c r="B110" s="123" t="s">
        <v>571</v>
      </c>
      <c r="C110" s="103" t="s">
        <v>32</v>
      </c>
      <c r="D110" s="79">
        <v>2</v>
      </c>
      <c r="E110" s="100"/>
      <c r="F110" s="247">
        <f>E110*D110</f>
        <v>0</v>
      </c>
    </row>
    <row r="111" spans="1:6" s="102" customFormat="1">
      <c r="A111" s="90"/>
      <c r="B111" s="123"/>
      <c r="C111" s="103"/>
      <c r="D111" s="79"/>
      <c r="E111" s="93"/>
      <c r="F111" s="252"/>
    </row>
    <row r="112" spans="1:6" s="92" customFormat="1">
      <c r="A112" s="90"/>
      <c r="B112" s="123"/>
      <c r="C112" s="94"/>
      <c r="D112" s="94"/>
      <c r="E112" s="93"/>
      <c r="F112" s="114"/>
    </row>
    <row r="113" spans="1:6" s="115" customFormat="1" ht="102">
      <c r="A113" s="111" t="s">
        <v>213</v>
      </c>
      <c r="B113" s="119" t="s">
        <v>572</v>
      </c>
      <c r="C113" s="113"/>
      <c r="D113" s="113"/>
      <c r="E113" s="114"/>
      <c r="F113" s="114"/>
    </row>
    <row r="114" spans="1:6" s="115" customFormat="1">
      <c r="A114" s="111"/>
      <c r="B114" s="119" t="s">
        <v>573</v>
      </c>
      <c r="C114" s="113"/>
      <c r="D114" s="113"/>
      <c r="E114" s="114"/>
      <c r="F114" s="114"/>
    </row>
    <row r="115" spans="1:6" s="115" customFormat="1" ht="25.5">
      <c r="A115" s="111"/>
      <c r="B115" s="119" t="s">
        <v>574</v>
      </c>
      <c r="C115" s="113"/>
      <c r="D115" s="113"/>
      <c r="E115" s="114"/>
      <c r="F115" s="114"/>
    </row>
    <row r="116" spans="1:6" s="115" customFormat="1">
      <c r="A116" s="111"/>
      <c r="B116" s="119" t="s">
        <v>575</v>
      </c>
      <c r="C116" s="113"/>
      <c r="D116" s="113"/>
      <c r="E116" s="114"/>
      <c r="F116" s="114"/>
    </row>
    <row r="117" spans="1:6" s="115" customFormat="1">
      <c r="A117" s="111"/>
      <c r="B117" s="119" t="s">
        <v>576</v>
      </c>
      <c r="C117" s="113"/>
      <c r="D117" s="113"/>
      <c r="E117" s="114"/>
      <c r="F117" s="114"/>
    </row>
    <row r="118" spans="1:6" s="115" customFormat="1" ht="38.25">
      <c r="A118" s="111"/>
      <c r="B118" s="119" t="s">
        <v>577</v>
      </c>
      <c r="C118" s="113"/>
      <c r="D118" s="113"/>
      <c r="E118" s="114"/>
      <c r="F118" s="114"/>
    </row>
    <row r="119" spans="1:6" s="115" customFormat="1" ht="25.5">
      <c r="A119" s="111"/>
      <c r="B119" s="125" t="s">
        <v>578</v>
      </c>
      <c r="C119" s="113"/>
      <c r="D119" s="113"/>
      <c r="E119" s="114"/>
      <c r="F119" s="114"/>
    </row>
    <row r="120" spans="1:6" s="115" customFormat="1">
      <c r="A120" s="111"/>
      <c r="B120" s="119"/>
      <c r="C120" s="113"/>
      <c r="D120" s="113"/>
      <c r="E120" s="114"/>
      <c r="F120" s="114"/>
    </row>
    <row r="121" spans="1:6" s="115" customFormat="1">
      <c r="A121" s="111"/>
      <c r="B121" s="117" t="s">
        <v>579</v>
      </c>
      <c r="C121" s="113" t="s">
        <v>267</v>
      </c>
      <c r="D121" s="113">
        <v>15</v>
      </c>
      <c r="E121" s="126"/>
      <c r="F121" s="247">
        <f>E121*D121</f>
        <v>0</v>
      </c>
    </row>
    <row r="122" spans="1:6" s="115" customFormat="1">
      <c r="A122" s="111"/>
      <c r="B122" s="117" t="s">
        <v>580</v>
      </c>
      <c r="C122" s="113" t="s">
        <v>267</v>
      </c>
      <c r="D122" s="113">
        <v>10</v>
      </c>
      <c r="E122" s="126"/>
      <c r="F122" s="247">
        <f>E122*D122</f>
        <v>0</v>
      </c>
    </row>
    <row r="123" spans="1:6" s="115" customFormat="1">
      <c r="A123" s="111"/>
      <c r="B123" s="119"/>
      <c r="C123" s="113"/>
      <c r="D123" s="113"/>
      <c r="E123" s="114"/>
      <c r="F123" s="114"/>
    </row>
    <row r="124" spans="1:6" s="115" customFormat="1">
      <c r="A124" s="111"/>
      <c r="B124" s="119"/>
      <c r="C124" s="113"/>
      <c r="D124" s="113"/>
      <c r="E124" s="114"/>
      <c r="F124" s="114"/>
    </row>
    <row r="125" spans="1:6" s="92" customFormat="1" ht="25.5">
      <c r="A125" s="95" t="s">
        <v>224</v>
      </c>
      <c r="B125" s="99" t="s">
        <v>581</v>
      </c>
      <c r="C125" s="94"/>
      <c r="D125" s="94"/>
      <c r="E125" s="93"/>
      <c r="F125" s="114"/>
    </row>
    <row r="126" spans="1:6" s="92" customFormat="1">
      <c r="A126" s="95"/>
      <c r="B126" s="99"/>
      <c r="C126" s="94"/>
      <c r="D126" s="94"/>
      <c r="E126" s="93"/>
      <c r="F126" s="114"/>
    </row>
    <row r="127" spans="1:6" s="92" customFormat="1">
      <c r="A127" s="95"/>
      <c r="B127" s="99" t="s">
        <v>582</v>
      </c>
      <c r="C127" s="94" t="s">
        <v>267</v>
      </c>
      <c r="D127" s="94">
        <v>150</v>
      </c>
      <c r="E127" s="100"/>
      <c r="F127" s="247">
        <f>E127*D127</f>
        <v>0</v>
      </c>
    </row>
    <row r="128" spans="1:6" s="92" customFormat="1">
      <c r="A128" s="95"/>
      <c r="B128" s="99" t="s">
        <v>583</v>
      </c>
      <c r="C128" s="94" t="s">
        <v>267</v>
      </c>
      <c r="D128" s="94">
        <v>10</v>
      </c>
      <c r="E128" s="100"/>
      <c r="F128" s="247">
        <f>E128*D128</f>
        <v>0</v>
      </c>
    </row>
    <row r="129" spans="1:6" s="92" customFormat="1">
      <c r="A129" s="95"/>
      <c r="B129" s="99" t="s">
        <v>584</v>
      </c>
      <c r="C129" s="94" t="s">
        <v>267</v>
      </c>
      <c r="D129" s="94">
        <v>2</v>
      </c>
      <c r="E129" s="100"/>
      <c r="F129" s="247">
        <f>E129*D129</f>
        <v>0</v>
      </c>
    </row>
    <row r="130" spans="1:6" s="92" customFormat="1">
      <c r="A130" s="95"/>
      <c r="B130" s="99" t="s">
        <v>585</v>
      </c>
      <c r="C130" s="94" t="s">
        <v>267</v>
      </c>
      <c r="D130" s="94">
        <v>5</v>
      </c>
      <c r="E130" s="100"/>
      <c r="F130" s="247">
        <f>E130*D130</f>
        <v>0</v>
      </c>
    </row>
    <row r="131" spans="1:6" s="92" customFormat="1">
      <c r="A131" s="95"/>
      <c r="B131" s="99" t="s">
        <v>586</v>
      </c>
      <c r="C131" s="94" t="s">
        <v>267</v>
      </c>
      <c r="D131" s="94">
        <v>5</v>
      </c>
      <c r="E131" s="100"/>
      <c r="F131" s="247">
        <f>E131*D131</f>
        <v>0</v>
      </c>
    </row>
    <row r="132" spans="1:6" s="92" customFormat="1">
      <c r="A132" s="95"/>
      <c r="B132" s="99"/>
      <c r="C132" s="94"/>
      <c r="D132" s="94"/>
      <c r="E132" s="93"/>
      <c r="F132" s="247"/>
    </row>
    <row r="133" spans="1:6" s="99" customFormat="1">
      <c r="A133" s="95"/>
      <c r="C133" s="94"/>
      <c r="D133" s="94"/>
      <c r="E133" s="127"/>
      <c r="F133" s="253"/>
    </row>
    <row r="134" spans="1:6" s="92" customFormat="1" ht="63.75">
      <c r="A134" s="95" t="s">
        <v>228</v>
      </c>
      <c r="B134" s="96" t="s">
        <v>587</v>
      </c>
      <c r="C134" s="128"/>
      <c r="D134" s="94"/>
      <c r="E134" s="93"/>
      <c r="F134" s="249"/>
    </row>
    <row r="135" spans="1:6" s="92" customFormat="1">
      <c r="A135" s="95"/>
      <c r="B135" s="96"/>
      <c r="C135" s="128"/>
      <c r="D135" s="94"/>
      <c r="E135" s="93"/>
      <c r="F135" s="249"/>
    </row>
    <row r="136" spans="1:6" s="92" customFormat="1">
      <c r="A136" s="95"/>
      <c r="B136" s="99" t="s">
        <v>588</v>
      </c>
      <c r="C136" s="94" t="s">
        <v>267</v>
      </c>
      <c r="D136" s="94">
        <v>5</v>
      </c>
      <c r="E136" s="100"/>
      <c r="F136" s="247">
        <f>E136*D136</f>
        <v>0</v>
      </c>
    </row>
    <row r="137" spans="1:6" s="92" customFormat="1">
      <c r="A137" s="95"/>
      <c r="B137" s="99"/>
      <c r="C137" s="128"/>
      <c r="D137" s="94"/>
      <c r="E137" s="93"/>
      <c r="F137" s="249"/>
    </row>
    <row r="138" spans="1:6" s="92" customFormat="1">
      <c r="A138" s="95"/>
      <c r="B138" s="99"/>
      <c r="C138" s="128"/>
      <c r="D138" s="94"/>
      <c r="E138" s="93"/>
      <c r="F138" s="249"/>
    </row>
    <row r="139" spans="1:6" s="92" customFormat="1">
      <c r="A139" s="101" t="s">
        <v>589</v>
      </c>
      <c r="B139" s="129" t="s">
        <v>590</v>
      </c>
      <c r="C139" s="94"/>
      <c r="D139" s="94"/>
      <c r="E139" s="93"/>
      <c r="F139" s="114"/>
    </row>
    <row r="140" spans="1:6" s="92" customFormat="1">
      <c r="A140" s="101"/>
      <c r="B140" s="130"/>
      <c r="C140" s="94"/>
      <c r="D140" s="94"/>
      <c r="E140" s="93"/>
      <c r="F140" s="114"/>
    </row>
    <row r="141" spans="1:6" s="92" customFormat="1">
      <c r="A141" s="101"/>
      <c r="B141" s="99" t="s">
        <v>585</v>
      </c>
      <c r="C141" s="94" t="s">
        <v>32</v>
      </c>
      <c r="D141" s="94">
        <v>1</v>
      </c>
      <c r="E141" s="100"/>
      <c r="F141" s="247">
        <f>E141*D141</f>
        <v>0</v>
      </c>
    </row>
    <row r="142" spans="1:6" s="92" customFormat="1">
      <c r="A142" s="101"/>
      <c r="B142" s="99" t="s">
        <v>586</v>
      </c>
      <c r="C142" s="94" t="s">
        <v>32</v>
      </c>
      <c r="D142" s="94">
        <v>1</v>
      </c>
      <c r="E142" s="100"/>
      <c r="F142" s="247">
        <f>E142*D142</f>
        <v>0</v>
      </c>
    </row>
    <row r="143" spans="1:6" s="92" customFormat="1">
      <c r="A143" s="101"/>
      <c r="B143" s="130"/>
      <c r="C143" s="94"/>
      <c r="D143" s="94"/>
      <c r="E143" s="93"/>
      <c r="F143" s="114"/>
    </row>
    <row r="144" spans="1:6" s="92" customFormat="1">
      <c r="A144" s="101"/>
      <c r="B144" s="130"/>
      <c r="C144" s="94"/>
      <c r="D144" s="94"/>
      <c r="E144" s="93"/>
      <c r="F144" s="114"/>
    </row>
    <row r="145" spans="1:6" s="79" customFormat="1" ht="38.25">
      <c r="A145" s="101" t="s">
        <v>236</v>
      </c>
      <c r="B145" s="130" t="s">
        <v>591</v>
      </c>
      <c r="C145" s="131"/>
      <c r="D145" s="131"/>
      <c r="E145" s="78"/>
      <c r="F145" s="254"/>
    </row>
    <row r="146" spans="1:6" s="79" customFormat="1">
      <c r="A146" s="132"/>
      <c r="B146" s="130"/>
      <c r="C146" s="131"/>
      <c r="D146" s="131"/>
      <c r="E146" s="78"/>
      <c r="F146" s="254"/>
    </row>
    <row r="147" spans="1:6" s="79" customFormat="1">
      <c r="A147" s="132"/>
      <c r="B147" s="99" t="s">
        <v>585</v>
      </c>
      <c r="C147" s="94" t="s">
        <v>32</v>
      </c>
      <c r="D147" s="94">
        <v>1</v>
      </c>
      <c r="E147" s="78"/>
      <c r="F147" s="247">
        <f>E147*D147</f>
        <v>0</v>
      </c>
    </row>
    <row r="148" spans="1:6" s="79" customFormat="1">
      <c r="A148" s="132"/>
      <c r="B148" s="99" t="s">
        <v>586</v>
      </c>
      <c r="C148" s="94" t="s">
        <v>32</v>
      </c>
      <c r="D148" s="94">
        <v>2</v>
      </c>
      <c r="E148" s="78"/>
      <c r="F148" s="247">
        <f>E148*D148</f>
        <v>0</v>
      </c>
    </row>
    <row r="149" spans="1:6" s="79" customFormat="1">
      <c r="A149" s="132"/>
      <c r="B149" s="130"/>
      <c r="C149" s="94"/>
      <c r="D149" s="94"/>
      <c r="E149" s="133"/>
      <c r="F149" s="254"/>
    </row>
    <row r="150" spans="1:6" s="79" customFormat="1">
      <c r="A150" s="132"/>
      <c r="B150" s="130"/>
      <c r="C150" s="94"/>
      <c r="D150" s="94"/>
      <c r="E150" s="133"/>
      <c r="F150" s="254"/>
    </row>
    <row r="151" spans="1:6" s="137" customFormat="1" ht="38.25">
      <c r="A151" s="134" t="s">
        <v>240</v>
      </c>
      <c r="B151" s="119" t="s">
        <v>592</v>
      </c>
      <c r="C151" s="135" t="s">
        <v>32</v>
      </c>
      <c r="D151" s="135">
        <v>11</v>
      </c>
      <c r="E151" s="136"/>
      <c r="F151" s="247">
        <f>E151*D151</f>
        <v>0</v>
      </c>
    </row>
    <row r="152" spans="1:6" s="137" customFormat="1">
      <c r="A152" s="134"/>
      <c r="B152" s="119"/>
      <c r="C152" s="135"/>
      <c r="D152" s="135"/>
      <c r="E152" s="114"/>
      <c r="F152" s="255"/>
    </row>
    <row r="153" spans="1:6" s="137" customFormat="1">
      <c r="A153" s="134"/>
      <c r="B153" s="119"/>
      <c r="C153" s="135"/>
      <c r="D153" s="135"/>
      <c r="E153" s="114"/>
      <c r="F153" s="255"/>
    </row>
    <row r="154" spans="1:6" s="137" customFormat="1" ht="38.25">
      <c r="A154" s="134" t="s">
        <v>244</v>
      </c>
      <c r="B154" s="119" t="s">
        <v>593</v>
      </c>
      <c r="C154" s="135" t="s">
        <v>32</v>
      </c>
      <c r="D154" s="135">
        <v>5</v>
      </c>
      <c r="E154" s="136"/>
      <c r="F154" s="247">
        <f>E154*D154</f>
        <v>0</v>
      </c>
    </row>
    <row r="155" spans="1:6" s="137" customFormat="1">
      <c r="A155" s="134"/>
      <c r="B155" s="119"/>
      <c r="C155" s="135"/>
      <c r="D155" s="135"/>
      <c r="E155" s="114"/>
      <c r="F155" s="255"/>
    </row>
    <row r="156" spans="1:6" s="137" customFormat="1">
      <c r="A156" s="134"/>
      <c r="B156" s="119"/>
      <c r="C156" s="135"/>
      <c r="D156" s="135"/>
      <c r="E156" s="114"/>
      <c r="F156" s="255"/>
    </row>
    <row r="157" spans="1:6" s="92" customFormat="1" ht="25.5">
      <c r="A157" s="101" t="s">
        <v>594</v>
      </c>
      <c r="B157" s="96" t="s">
        <v>595</v>
      </c>
      <c r="C157" s="94" t="s">
        <v>533</v>
      </c>
      <c r="D157" s="94">
        <v>1</v>
      </c>
      <c r="E157" s="93"/>
      <c r="F157" s="247">
        <f>E157*D157</f>
        <v>0</v>
      </c>
    </row>
    <row r="158" spans="1:6" s="92" customFormat="1">
      <c r="A158" s="90"/>
      <c r="B158" s="96"/>
      <c r="C158" s="94"/>
      <c r="D158" s="94"/>
      <c r="E158" s="93"/>
      <c r="F158" s="114"/>
    </row>
    <row r="159" spans="1:6" s="92" customFormat="1">
      <c r="A159" s="90"/>
      <c r="B159" s="99"/>
      <c r="C159" s="94"/>
      <c r="D159" s="94"/>
      <c r="E159" s="93"/>
      <c r="F159" s="114"/>
    </row>
    <row r="160" spans="1:6" s="79" customFormat="1" ht="25.5">
      <c r="A160" s="120" t="s">
        <v>596</v>
      </c>
      <c r="B160" s="80" t="s">
        <v>597</v>
      </c>
      <c r="C160" s="77" t="s">
        <v>533</v>
      </c>
      <c r="D160" s="77">
        <v>1</v>
      </c>
      <c r="E160" s="78"/>
      <c r="F160" s="247">
        <f>E160*D160</f>
        <v>0</v>
      </c>
    </row>
    <row r="161" spans="1:6" s="79" customFormat="1">
      <c r="A161" s="120"/>
      <c r="B161" s="80"/>
      <c r="C161" s="77"/>
      <c r="D161" s="77"/>
      <c r="E161" s="78"/>
      <c r="F161" s="250"/>
    </row>
    <row r="162" spans="1:6" s="79" customFormat="1">
      <c r="A162" s="120"/>
      <c r="B162" s="105"/>
      <c r="C162" s="77"/>
      <c r="D162" s="77"/>
      <c r="E162" s="78"/>
      <c r="F162" s="250"/>
    </row>
    <row r="163" spans="1:6" s="79" customFormat="1">
      <c r="A163" s="120" t="s">
        <v>598</v>
      </c>
      <c r="B163" s="80" t="s">
        <v>599</v>
      </c>
      <c r="C163" s="77" t="s">
        <v>533</v>
      </c>
      <c r="D163" s="77">
        <v>1</v>
      </c>
      <c r="E163" s="78"/>
      <c r="F163" s="247">
        <f>E163*D163</f>
        <v>0</v>
      </c>
    </row>
    <row r="164" spans="1:6" s="79" customFormat="1">
      <c r="A164" s="120"/>
      <c r="B164" s="105"/>
      <c r="C164" s="77"/>
      <c r="D164" s="77"/>
      <c r="E164" s="78"/>
      <c r="F164" s="78"/>
    </row>
    <row r="165" spans="1:6" s="79" customFormat="1">
      <c r="A165" s="120"/>
      <c r="B165" s="105"/>
      <c r="C165" s="77"/>
      <c r="D165" s="77"/>
      <c r="E165" s="78"/>
      <c r="F165" s="78"/>
    </row>
    <row r="166" spans="1:6" s="102" customFormat="1" ht="25.5">
      <c r="A166" s="95"/>
      <c r="B166" s="96" t="s">
        <v>600</v>
      </c>
      <c r="C166" s="94"/>
      <c r="D166" s="94"/>
      <c r="E166" s="93"/>
      <c r="F166" s="124"/>
    </row>
    <row r="167" spans="1:6" s="79" customFormat="1" ht="13.5" thickBot="1">
      <c r="A167" s="138"/>
      <c r="B167" s="139"/>
      <c r="C167" s="140"/>
      <c r="D167" s="141"/>
      <c r="E167" s="142"/>
      <c r="F167" s="142"/>
    </row>
    <row r="168" spans="1:6" s="79" customFormat="1">
      <c r="A168" s="120"/>
      <c r="B168" s="105"/>
      <c r="C168" s="77"/>
      <c r="D168" s="143"/>
      <c r="E168" s="144"/>
      <c r="F168" s="144"/>
    </row>
    <row r="169" spans="1:6" s="79" customFormat="1" ht="15">
      <c r="A169" s="145"/>
      <c r="B169" s="214" t="s">
        <v>758</v>
      </c>
      <c r="C169" s="215"/>
      <c r="D169" s="216"/>
      <c r="E169" s="217" t="s">
        <v>601</v>
      </c>
      <c r="F169" s="218">
        <f>SUM(F37:F167)</f>
        <v>0</v>
      </c>
    </row>
    <row r="170" spans="1:6" s="79" customFormat="1" ht="13.5" thickBot="1">
      <c r="A170" s="138"/>
      <c r="B170" s="147"/>
      <c r="C170" s="140"/>
      <c r="D170" s="141"/>
      <c r="E170" s="142"/>
      <c r="F170" s="142"/>
    </row>
    <row r="171" spans="1:6" s="79" customFormat="1">
      <c r="A171" s="106"/>
      <c r="B171" s="105"/>
      <c r="C171" s="148"/>
      <c r="D171" s="149"/>
      <c r="E171" s="150"/>
      <c r="F171" s="150"/>
    </row>
    <row r="172" spans="1:6">
      <c r="A172" s="162"/>
      <c r="B172" s="168"/>
      <c r="C172" s="169"/>
      <c r="D172" s="170"/>
    </row>
    <row r="173" spans="1:6" s="179" customFormat="1" ht="15">
      <c r="A173" s="56"/>
      <c r="B173" s="57"/>
      <c r="C173" s="57"/>
      <c r="D173" s="58"/>
      <c r="E173" s="59"/>
      <c r="F173" s="60"/>
    </row>
    <row r="174" spans="1:6">
      <c r="A174" s="108"/>
      <c r="C174" s="209"/>
      <c r="E174" s="210"/>
    </row>
  </sheetData>
  <sheetProtection selectLockedCells="1"/>
  <mergeCells count="1">
    <mergeCell ref="B34:D34"/>
  </mergeCells>
  <conditionalFormatting sqref="F31">
    <cfRule type="cellIs" dxfId="3" priority="1" stopIfTrue="1" operator="equal">
      <formula>0</formula>
    </cfRule>
  </conditionalFormatting>
  <pageMargins left="0.74803149606299213" right="0.31496062992125984" top="0.98425196850393704" bottom="0.47244094488188981" header="0" footer="0"/>
  <pageSetup paperSize="9" orientation="portrait" r:id="rId1"/>
  <headerFooter alignWithMargins="0">
    <oddHeader>&amp;LARCTUR d.o.o.
Industrijska cesta 1a
5000 Nova Gorica&amp;CPopisi strojne instalacije&amp;Ršt načrta S 1511-JK-21
PALAČA BASEGGIO</oddHeader>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38"/>
  <sheetViews>
    <sheetView topLeftCell="A100" zoomScale="120" zoomScaleNormal="120" zoomScaleSheetLayoutView="100" workbookViewId="0">
      <selection activeCell="N100" sqref="N100"/>
    </sheetView>
  </sheetViews>
  <sheetFormatPr defaultColWidth="9.140625" defaultRowHeight="12.75"/>
  <cols>
    <col min="1" max="1" width="7.7109375" style="209" customWidth="1"/>
    <col min="2" max="2" width="45.85546875" style="109" customWidth="1"/>
    <col min="3" max="3" width="7" style="109" customWidth="1"/>
    <col min="4" max="4" width="7.140625" style="109" customWidth="1"/>
    <col min="5" max="5" width="10.7109375" style="190" customWidth="1"/>
    <col min="6" max="6" width="13.42578125" style="175" customWidth="1"/>
    <col min="7" max="11" width="0" style="172" hidden="1" customWidth="1"/>
    <col min="12" max="16384" width="9.140625" style="172"/>
  </cols>
  <sheetData>
    <row r="1" spans="1:6" s="61" customFormat="1" ht="15">
      <c r="A1" s="56" t="s">
        <v>495</v>
      </c>
      <c r="B1" s="57" t="s">
        <v>496</v>
      </c>
      <c r="C1" s="57"/>
      <c r="D1" s="58"/>
      <c r="E1" s="59"/>
      <c r="F1" s="60"/>
    </row>
    <row r="2" spans="1:6" s="61" customFormat="1" ht="15">
      <c r="A2" s="56"/>
      <c r="B2" s="57"/>
      <c r="C2" s="57"/>
      <c r="D2" s="58"/>
      <c r="E2" s="59"/>
      <c r="F2" s="60"/>
    </row>
    <row r="3" spans="1:6" s="65" customFormat="1" ht="25.5">
      <c r="A3" s="62" t="s">
        <v>414</v>
      </c>
      <c r="B3" s="63" t="s">
        <v>497</v>
      </c>
      <c r="C3" s="64"/>
      <c r="E3" s="66"/>
      <c r="F3" s="67"/>
    </row>
    <row r="4" spans="1:6" s="65" customFormat="1" ht="25.5">
      <c r="A4" s="62" t="s">
        <v>385</v>
      </c>
      <c r="B4" s="63" t="s">
        <v>498</v>
      </c>
      <c r="C4" s="64"/>
      <c r="E4" s="66"/>
      <c r="F4" s="67"/>
    </row>
    <row r="5" spans="1:6" s="70" customFormat="1">
      <c r="A5" s="62" t="s">
        <v>469</v>
      </c>
      <c r="B5" s="68" t="s">
        <v>499</v>
      </c>
      <c r="C5" s="69"/>
      <c r="E5" s="71"/>
      <c r="F5" s="72"/>
    </row>
    <row r="6" spans="1:6" s="70" customFormat="1">
      <c r="A6" s="73" t="s">
        <v>500</v>
      </c>
      <c r="B6" s="70" t="s">
        <v>501</v>
      </c>
      <c r="C6" s="69"/>
      <c r="E6" s="71"/>
      <c r="F6" s="72"/>
    </row>
    <row r="7" spans="1:6" s="70" customFormat="1" ht="63.75">
      <c r="A7" s="73" t="s">
        <v>500</v>
      </c>
      <c r="B7" s="68" t="s">
        <v>502</v>
      </c>
      <c r="C7" s="69"/>
      <c r="E7" s="71"/>
      <c r="F7" s="72"/>
    </row>
    <row r="8" spans="1:6" s="70" customFormat="1" ht="25.5">
      <c r="A8" s="73" t="s">
        <v>500</v>
      </c>
      <c r="B8" s="68" t="s">
        <v>503</v>
      </c>
      <c r="C8" s="69"/>
      <c r="E8" s="71"/>
      <c r="F8" s="72"/>
    </row>
    <row r="9" spans="1:6" s="70" customFormat="1" ht="63.75">
      <c r="A9" s="73" t="s">
        <v>500</v>
      </c>
      <c r="B9" s="68" t="s">
        <v>504</v>
      </c>
      <c r="C9" s="69"/>
      <c r="E9" s="71"/>
      <c r="F9" s="72"/>
    </row>
    <row r="10" spans="1:6" s="70" customFormat="1" ht="38.25">
      <c r="A10" s="73" t="s">
        <v>500</v>
      </c>
      <c r="B10" s="68" t="s">
        <v>505</v>
      </c>
      <c r="C10" s="69"/>
      <c r="E10" s="71"/>
      <c r="F10" s="72"/>
    </row>
    <row r="11" spans="1:6" s="70" customFormat="1" ht="51">
      <c r="A11" s="73" t="s">
        <v>500</v>
      </c>
      <c r="B11" s="68" t="s">
        <v>506</v>
      </c>
      <c r="C11" s="69"/>
      <c r="E11" s="71"/>
      <c r="F11" s="72"/>
    </row>
    <row r="12" spans="1:6" s="70" customFormat="1">
      <c r="A12" s="73" t="s">
        <v>500</v>
      </c>
      <c r="B12" s="68" t="s">
        <v>507</v>
      </c>
      <c r="C12" s="69"/>
      <c r="E12" s="71"/>
      <c r="F12" s="72"/>
    </row>
    <row r="13" spans="1:6" s="70" customFormat="1" ht="89.25">
      <c r="A13" s="73" t="s">
        <v>500</v>
      </c>
      <c r="B13" s="68" t="s">
        <v>508</v>
      </c>
      <c r="C13" s="69"/>
      <c r="E13" s="71"/>
      <c r="F13" s="72"/>
    </row>
    <row r="14" spans="1:6" s="70" customFormat="1" ht="51">
      <c r="A14" s="73" t="s">
        <v>500</v>
      </c>
      <c r="B14" s="68" t="s">
        <v>509</v>
      </c>
      <c r="C14" s="69"/>
      <c r="E14" s="71"/>
      <c r="F14" s="72"/>
    </row>
    <row r="15" spans="1:6" s="70" customFormat="1" ht="25.5">
      <c r="A15" s="73" t="s">
        <v>500</v>
      </c>
      <c r="B15" s="68" t="s">
        <v>510</v>
      </c>
      <c r="C15" s="69"/>
      <c r="E15" s="71"/>
      <c r="F15" s="72"/>
    </row>
    <row r="16" spans="1:6" s="70" customFormat="1" ht="25.5">
      <c r="A16" s="73" t="s">
        <v>500</v>
      </c>
      <c r="B16" s="68" t="s">
        <v>511</v>
      </c>
      <c r="C16" s="69"/>
      <c r="E16" s="71"/>
      <c r="F16" s="72"/>
    </row>
    <row r="17" spans="1:6" s="70" customFormat="1" ht="38.25">
      <c r="A17" s="73" t="s">
        <v>500</v>
      </c>
      <c r="B17" s="68" t="s">
        <v>512</v>
      </c>
      <c r="C17" s="69"/>
      <c r="E17" s="71"/>
      <c r="F17" s="72"/>
    </row>
    <row r="18" spans="1:6" s="70" customFormat="1" ht="25.5">
      <c r="A18" s="73" t="s">
        <v>500</v>
      </c>
      <c r="B18" s="68" t="s">
        <v>513</v>
      </c>
      <c r="C18" s="69"/>
      <c r="E18" s="71"/>
      <c r="F18" s="72"/>
    </row>
    <row r="19" spans="1:6" s="70" customFormat="1" ht="51">
      <c r="A19" s="73" t="s">
        <v>500</v>
      </c>
      <c r="B19" s="68" t="s">
        <v>514</v>
      </c>
      <c r="C19" s="69"/>
      <c r="E19" s="71"/>
      <c r="F19" s="72"/>
    </row>
    <row r="20" spans="1:6" s="70" customFormat="1" ht="63.75">
      <c r="A20" s="73" t="s">
        <v>500</v>
      </c>
      <c r="B20" s="68" t="s">
        <v>515</v>
      </c>
      <c r="C20" s="69"/>
      <c r="E20" s="71"/>
      <c r="F20" s="72"/>
    </row>
    <row r="21" spans="1:6" s="70" customFormat="1" ht="89.25">
      <c r="A21" s="73" t="s">
        <v>500</v>
      </c>
      <c r="B21" s="68" t="s">
        <v>516</v>
      </c>
      <c r="C21" s="69"/>
      <c r="E21" s="71"/>
      <c r="F21" s="72"/>
    </row>
    <row r="22" spans="1:6" s="70" customFormat="1">
      <c r="A22" s="73"/>
      <c r="B22" s="68"/>
      <c r="C22" s="69"/>
      <c r="E22" s="71"/>
      <c r="F22" s="72"/>
    </row>
    <row r="23" spans="1:6" s="70" customFormat="1">
      <c r="A23" s="74"/>
      <c r="B23" s="75" t="s">
        <v>517</v>
      </c>
      <c r="C23" s="69"/>
      <c r="E23" s="71"/>
      <c r="F23" s="72"/>
    </row>
    <row r="24" spans="1:6" s="70" customFormat="1" ht="51">
      <c r="A24" s="74"/>
      <c r="B24" s="75" t="s">
        <v>518</v>
      </c>
      <c r="C24" s="69"/>
      <c r="E24" s="71"/>
      <c r="F24" s="72"/>
    </row>
    <row r="25" spans="1:6" s="70" customFormat="1" ht="51">
      <c r="A25" s="74"/>
      <c r="B25" s="75" t="s">
        <v>519</v>
      </c>
      <c r="C25" s="69"/>
      <c r="E25" s="71"/>
      <c r="F25" s="72"/>
    </row>
    <row r="26" spans="1:6" s="79" customFormat="1" ht="38.25">
      <c r="A26" s="76"/>
      <c r="B26" s="75" t="s">
        <v>520</v>
      </c>
      <c r="C26" s="77"/>
      <c r="D26" s="77"/>
      <c r="E26" s="78"/>
      <c r="F26" s="78"/>
    </row>
    <row r="27" spans="1:6" s="79" customFormat="1">
      <c r="A27" s="76"/>
      <c r="B27" s="80"/>
      <c r="C27" s="77"/>
      <c r="D27" s="77"/>
      <c r="E27" s="78"/>
      <c r="F27" s="78"/>
    </row>
    <row r="28" spans="1:6" s="79" customFormat="1" ht="18">
      <c r="A28" s="211" t="s">
        <v>757</v>
      </c>
      <c r="B28" s="211" t="s">
        <v>603</v>
      </c>
      <c r="C28" s="212"/>
      <c r="D28" s="213"/>
      <c r="E28" s="213"/>
      <c r="F28" s="213"/>
    </row>
    <row r="29" spans="1:6" s="61" customFormat="1" ht="15">
      <c r="A29" s="35"/>
      <c r="B29" s="35"/>
      <c r="C29" s="28"/>
      <c r="D29" s="36"/>
      <c r="E29" s="36"/>
      <c r="F29" s="36"/>
    </row>
    <row r="30" spans="1:6" s="83" customFormat="1" ht="13.5" thickBot="1">
      <c r="A30" s="37"/>
      <c r="B30" s="37"/>
      <c r="C30" s="38"/>
      <c r="D30" s="39"/>
      <c r="E30" s="39"/>
      <c r="F30" s="36"/>
    </row>
    <row r="31" spans="1:6" s="79" customFormat="1" ht="14.25" thickTop="1" thickBot="1">
      <c r="A31" s="302" t="s">
        <v>769</v>
      </c>
      <c r="B31" s="303" t="s">
        <v>770</v>
      </c>
      <c r="C31" s="304" t="s">
        <v>771</v>
      </c>
      <c r="D31" s="305" t="s">
        <v>772</v>
      </c>
      <c r="E31" s="306" t="s">
        <v>773</v>
      </c>
      <c r="F31" s="307" t="s">
        <v>774</v>
      </c>
    </row>
    <row r="32" spans="1:6" s="79" customFormat="1" ht="13.5" thickTop="1">
      <c r="A32" s="106"/>
      <c r="B32" s="105"/>
      <c r="C32" s="148"/>
      <c r="D32" s="149"/>
      <c r="E32" s="150"/>
      <c r="F32" s="256"/>
    </row>
    <row r="33" spans="1:6" s="79" customFormat="1" ht="15">
      <c r="A33" s="56" t="s">
        <v>602</v>
      </c>
      <c r="B33" s="57" t="s">
        <v>603</v>
      </c>
      <c r="C33" s="57"/>
      <c r="D33" s="58"/>
      <c r="E33" s="59"/>
      <c r="F33" s="257"/>
    </row>
    <row r="34" spans="1:6" s="79" customFormat="1">
      <c r="A34" s="81"/>
      <c r="B34" s="82"/>
      <c r="C34" s="83"/>
      <c r="D34" s="83"/>
      <c r="E34" s="84"/>
      <c r="F34" s="258"/>
    </row>
    <row r="35" spans="1:6" s="79" customFormat="1">
      <c r="A35" s="120"/>
      <c r="B35" s="80" t="s">
        <v>517</v>
      </c>
      <c r="C35" s="77"/>
      <c r="D35" s="77"/>
      <c r="E35" s="78"/>
      <c r="F35" s="250"/>
    </row>
    <row r="36" spans="1:6" s="79" customFormat="1" ht="63.75">
      <c r="A36" s="120"/>
      <c r="B36" s="80" t="s">
        <v>518</v>
      </c>
      <c r="C36" s="77"/>
      <c r="D36" s="77"/>
      <c r="E36" s="78"/>
      <c r="F36" s="250"/>
    </row>
    <row r="37" spans="1:6" s="79" customFormat="1">
      <c r="A37" s="120"/>
      <c r="B37" s="80"/>
      <c r="C37" s="77"/>
      <c r="D37" s="77"/>
      <c r="E37" s="78"/>
      <c r="F37" s="250"/>
    </row>
    <row r="38" spans="1:6" s="79" customFormat="1">
      <c r="A38" s="120"/>
      <c r="B38" s="80" t="s">
        <v>604</v>
      </c>
      <c r="C38" s="77"/>
      <c r="D38" s="151"/>
      <c r="E38" s="78"/>
      <c r="F38" s="250"/>
    </row>
    <row r="39" spans="1:6" s="79" customFormat="1">
      <c r="A39" s="120"/>
      <c r="B39" s="105"/>
      <c r="C39" s="77"/>
      <c r="D39" s="151"/>
      <c r="E39" s="78"/>
      <c r="F39" s="250"/>
    </row>
    <row r="40" spans="1:6" s="79" customFormat="1" ht="25.5">
      <c r="A40" s="106" t="s">
        <v>418</v>
      </c>
      <c r="B40" s="80" t="s">
        <v>605</v>
      </c>
      <c r="C40" s="231" t="s">
        <v>32</v>
      </c>
      <c r="D40" s="232">
        <v>1</v>
      </c>
      <c r="E40" s="233"/>
      <c r="F40" s="259">
        <f>E40*D40</f>
        <v>0</v>
      </c>
    </row>
    <row r="41" spans="1:6" s="79" customFormat="1">
      <c r="A41" s="106"/>
      <c r="B41" s="80"/>
      <c r="C41" s="231"/>
      <c r="D41" s="232"/>
      <c r="E41" s="234"/>
      <c r="F41" s="259"/>
    </row>
    <row r="42" spans="1:6" s="79" customFormat="1">
      <c r="A42" s="106"/>
      <c r="B42" s="80"/>
      <c r="C42" s="231"/>
      <c r="D42" s="232"/>
      <c r="E42" s="234"/>
      <c r="F42" s="259"/>
    </row>
    <row r="43" spans="1:6" s="79" customFormat="1" ht="38.25">
      <c r="A43" s="106" t="s">
        <v>385</v>
      </c>
      <c r="B43" s="80" t="s">
        <v>606</v>
      </c>
      <c r="C43" s="231" t="s">
        <v>32</v>
      </c>
      <c r="D43" s="232">
        <v>2</v>
      </c>
      <c r="E43" s="233"/>
      <c r="F43" s="259">
        <f>E43*D43</f>
        <v>0</v>
      </c>
    </row>
    <row r="44" spans="1:6" s="79" customFormat="1">
      <c r="A44" s="106"/>
      <c r="B44" s="80"/>
      <c r="C44" s="231"/>
      <c r="D44" s="232"/>
      <c r="E44" s="234"/>
      <c r="F44" s="259"/>
    </row>
    <row r="45" spans="1:6" s="156" customFormat="1">
      <c r="A45" s="106"/>
      <c r="B45" s="80"/>
      <c r="C45" s="231"/>
      <c r="D45" s="232"/>
      <c r="E45" s="234"/>
      <c r="F45" s="259"/>
    </row>
    <row r="46" spans="1:6" s="79" customFormat="1" ht="38.25">
      <c r="A46" s="106" t="s">
        <v>469</v>
      </c>
      <c r="B46" s="121" t="s">
        <v>607</v>
      </c>
      <c r="C46" s="231"/>
      <c r="D46" s="232"/>
      <c r="E46" s="234"/>
      <c r="F46" s="259"/>
    </row>
    <row r="47" spans="1:6" s="79" customFormat="1">
      <c r="A47" s="152"/>
      <c r="B47" s="121"/>
      <c r="C47" s="235"/>
      <c r="D47" s="236"/>
      <c r="E47" s="234"/>
      <c r="F47" s="259"/>
    </row>
    <row r="48" spans="1:6" s="79" customFormat="1">
      <c r="A48" s="152"/>
      <c r="B48" s="153" t="s">
        <v>608</v>
      </c>
      <c r="C48" s="231" t="s">
        <v>32</v>
      </c>
      <c r="D48" s="232">
        <v>1</v>
      </c>
      <c r="E48" s="233"/>
      <c r="F48" s="259">
        <f>E48*D48</f>
        <v>0</v>
      </c>
    </row>
    <row r="49" spans="1:12" s="79" customFormat="1">
      <c r="A49" s="154"/>
      <c r="B49" s="106"/>
      <c r="C49" s="235"/>
      <c r="D49" s="236"/>
      <c r="E49" s="155"/>
      <c r="F49" s="260"/>
    </row>
    <row r="50" spans="1:12" s="79" customFormat="1">
      <c r="A50" s="106"/>
      <c r="B50" s="105"/>
      <c r="C50" s="231"/>
      <c r="D50" s="231"/>
      <c r="E50" s="234"/>
      <c r="F50" s="259"/>
    </row>
    <row r="51" spans="1:12" s="79" customFormat="1" ht="25.5">
      <c r="A51" s="106" t="s">
        <v>471</v>
      </c>
      <c r="B51" s="121" t="s">
        <v>609</v>
      </c>
      <c r="C51" s="235"/>
      <c r="D51" s="236"/>
      <c r="E51" s="234"/>
      <c r="F51" s="259"/>
    </row>
    <row r="52" spans="1:12" s="79" customFormat="1">
      <c r="A52" s="106"/>
      <c r="B52" s="121"/>
      <c r="C52" s="235"/>
      <c r="D52" s="236"/>
      <c r="E52" s="234"/>
      <c r="F52" s="259"/>
    </row>
    <row r="53" spans="1:12" s="79" customFormat="1">
      <c r="A53" s="106"/>
      <c r="B53" s="153" t="s">
        <v>610</v>
      </c>
      <c r="C53" s="235" t="s">
        <v>32</v>
      </c>
      <c r="D53" s="236">
        <v>1</v>
      </c>
      <c r="E53" s="233"/>
      <c r="F53" s="259">
        <f>E53*D53</f>
        <v>0</v>
      </c>
    </row>
    <row r="54" spans="1:12" s="79" customFormat="1">
      <c r="A54" s="106"/>
      <c r="B54" s="153"/>
      <c r="C54" s="235"/>
      <c r="D54" s="236"/>
      <c r="E54" s="233"/>
      <c r="F54" s="259"/>
    </row>
    <row r="55" spans="1:12" s="79" customFormat="1">
      <c r="A55" s="106"/>
      <c r="B55" s="153"/>
      <c r="C55" s="235"/>
      <c r="D55" s="236"/>
      <c r="E55" s="234"/>
      <c r="F55" s="259"/>
    </row>
    <row r="56" spans="1:12" s="158" customFormat="1" ht="63.75">
      <c r="A56" s="157" t="s">
        <v>476</v>
      </c>
      <c r="B56" s="121" t="s">
        <v>611</v>
      </c>
      <c r="C56" s="235" t="s">
        <v>32</v>
      </c>
      <c r="D56" s="236">
        <v>2</v>
      </c>
      <c r="E56" s="233"/>
      <c r="F56" s="259">
        <f>E56*D56</f>
        <v>0</v>
      </c>
      <c r="G56" s="79"/>
      <c r="H56" s="79"/>
      <c r="I56" s="79"/>
      <c r="J56" s="79"/>
      <c r="K56" s="79"/>
      <c r="L56" s="79"/>
    </row>
    <row r="57" spans="1:12" s="158" customFormat="1">
      <c r="A57" s="106"/>
      <c r="B57" s="121"/>
      <c r="C57" s="77"/>
      <c r="D57" s="143"/>
      <c r="E57" s="78"/>
      <c r="F57" s="250"/>
      <c r="G57" s="79"/>
      <c r="H57" s="79"/>
      <c r="I57" s="79"/>
      <c r="J57" s="79"/>
      <c r="K57" s="79"/>
      <c r="L57" s="79"/>
    </row>
    <row r="58" spans="1:12" s="158" customFormat="1">
      <c r="A58" s="120"/>
      <c r="B58" s="80" t="s">
        <v>612</v>
      </c>
      <c r="C58" s="77"/>
      <c r="D58" s="151"/>
      <c r="E58" s="78"/>
      <c r="F58" s="250"/>
      <c r="G58" s="79"/>
      <c r="H58" s="79"/>
      <c r="I58" s="79"/>
      <c r="J58" s="79"/>
      <c r="K58" s="79"/>
      <c r="L58" s="79"/>
    </row>
    <row r="59" spans="1:12" s="158" customFormat="1">
      <c r="A59" s="106"/>
      <c r="B59" s="80"/>
      <c r="C59" s="77"/>
      <c r="D59" s="143"/>
      <c r="E59" s="114"/>
      <c r="F59" s="114"/>
      <c r="G59" s="79"/>
      <c r="H59" s="79"/>
      <c r="I59" s="79"/>
      <c r="J59" s="79"/>
      <c r="K59" s="79"/>
      <c r="L59" s="79"/>
    </row>
    <row r="60" spans="1:12" s="158" customFormat="1" ht="178.5">
      <c r="A60" s="106" t="s">
        <v>215</v>
      </c>
      <c r="B60" s="80" t="s">
        <v>613</v>
      </c>
      <c r="C60" s="148"/>
      <c r="D60" s="148"/>
      <c r="E60" s="78"/>
      <c r="F60" s="250"/>
      <c r="G60" s="79"/>
      <c r="H60" s="79"/>
      <c r="I60" s="79"/>
      <c r="J60" s="79"/>
      <c r="K60" s="79"/>
      <c r="L60" s="79"/>
    </row>
    <row r="61" spans="1:12" s="158" customFormat="1">
      <c r="A61" s="106"/>
      <c r="B61" s="80"/>
      <c r="C61" s="148"/>
      <c r="D61" s="148"/>
      <c r="E61" s="78"/>
      <c r="F61" s="250"/>
      <c r="G61" s="79"/>
      <c r="H61" s="79"/>
      <c r="I61" s="79"/>
      <c r="J61" s="79"/>
      <c r="K61" s="79"/>
      <c r="L61" s="79"/>
    </row>
    <row r="62" spans="1:12" s="158" customFormat="1">
      <c r="A62" s="152"/>
      <c r="B62" s="105" t="s">
        <v>614</v>
      </c>
      <c r="C62" s="148"/>
      <c r="D62" s="148"/>
      <c r="E62" s="78"/>
      <c r="F62" s="250"/>
      <c r="G62" s="79"/>
      <c r="H62" s="79"/>
      <c r="I62" s="79"/>
      <c r="J62" s="79"/>
      <c r="K62" s="79"/>
      <c r="L62" s="79"/>
    </row>
    <row r="63" spans="1:12" s="158" customFormat="1">
      <c r="A63" s="152"/>
      <c r="B63" s="105" t="s">
        <v>615</v>
      </c>
      <c r="C63" s="148"/>
      <c r="D63" s="148"/>
      <c r="E63" s="78"/>
      <c r="F63" s="250"/>
      <c r="G63" s="79"/>
      <c r="H63" s="79"/>
      <c r="I63" s="79"/>
      <c r="J63" s="79"/>
      <c r="K63" s="79"/>
      <c r="L63" s="79"/>
    </row>
    <row r="64" spans="1:12" s="158" customFormat="1">
      <c r="A64" s="152"/>
      <c r="B64" s="105" t="s">
        <v>616</v>
      </c>
      <c r="C64" s="148"/>
      <c r="D64" s="148"/>
      <c r="E64" s="78"/>
      <c r="F64" s="250"/>
      <c r="G64" s="79"/>
      <c r="H64" s="79"/>
      <c r="I64" s="79"/>
      <c r="J64" s="79"/>
      <c r="K64" s="79"/>
      <c r="L64" s="79"/>
    </row>
    <row r="65" spans="1:12" s="158" customFormat="1">
      <c r="A65" s="152"/>
      <c r="B65" s="105"/>
      <c r="C65" s="148"/>
      <c r="D65" s="148"/>
      <c r="E65" s="78"/>
      <c r="F65" s="250"/>
      <c r="G65" s="79"/>
      <c r="H65" s="79"/>
      <c r="I65" s="79"/>
      <c r="J65" s="79"/>
      <c r="K65" s="79"/>
      <c r="L65" s="79"/>
    </row>
    <row r="66" spans="1:12" s="158" customFormat="1">
      <c r="A66" s="152"/>
      <c r="B66" s="105" t="s">
        <v>617</v>
      </c>
      <c r="C66" s="148"/>
      <c r="D66" s="148"/>
      <c r="E66" s="78"/>
      <c r="F66" s="250"/>
      <c r="G66" s="79"/>
      <c r="H66" s="79"/>
      <c r="I66" s="79"/>
      <c r="J66" s="79"/>
      <c r="K66" s="79"/>
      <c r="L66" s="79"/>
    </row>
    <row r="67" spans="1:12" s="158" customFormat="1">
      <c r="A67" s="152"/>
      <c r="B67" s="105" t="s">
        <v>618</v>
      </c>
      <c r="C67" s="148"/>
      <c r="D67" s="148"/>
      <c r="E67" s="78"/>
      <c r="F67" s="250"/>
      <c r="G67" s="79"/>
      <c r="H67" s="79"/>
      <c r="I67" s="79"/>
      <c r="J67" s="79"/>
      <c r="K67" s="79"/>
      <c r="L67" s="79"/>
    </row>
    <row r="68" spans="1:12" s="158" customFormat="1">
      <c r="A68" s="152"/>
      <c r="B68" s="105" t="s">
        <v>619</v>
      </c>
      <c r="C68" s="148"/>
      <c r="D68" s="148"/>
      <c r="E68" s="78"/>
      <c r="F68" s="250"/>
      <c r="G68" s="79"/>
      <c r="H68" s="79"/>
      <c r="I68" s="79"/>
      <c r="J68" s="79"/>
      <c r="K68" s="79"/>
      <c r="L68" s="79"/>
    </row>
    <row r="69" spans="1:12" s="158" customFormat="1">
      <c r="A69" s="152"/>
      <c r="B69" s="105"/>
      <c r="C69" s="148"/>
      <c r="D69" s="148"/>
      <c r="E69" s="78"/>
      <c r="F69" s="250"/>
      <c r="G69" s="79"/>
      <c r="H69" s="79"/>
      <c r="I69" s="79"/>
      <c r="J69" s="79"/>
      <c r="K69" s="79"/>
      <c r="L69" s="79"/>
    </row>
    <row r="70" spans="1:12" s="158" customFormat="1" ht="25.5">
      <c r="A70" s="152"/>
      <c r="B70" s="105" t="s">
        <v>620</v>
      </c>
      <c r="C70" s="148"/>
      <c r="D70" s="148"/>
      <c r="E70" s="78"/>
      <c r="F70" s="250"/>
      <c r="G70" s="79"/>
      <c r="H70" s="79"/>
      <c r="I70" s="79"/>
      <c r="J70" s="79"/>
      <c r="K70" s="79"/>
      <c r="L70" s="79"/>
    </row>
    <row r="71" spans="1:12" s="158" customFormat="1">
      <c r="A71" s="152"/>
      <c r="B71" s="105"/>
      <c r="C71" s="148"/>
      <c r="D71" s="148"/>
      <c r="E71" s="78"/>
      <c r="F71" s="250"/>
      <c r="G71" s="79"/>
      <c r="H71" s="79"/>
      <c r="I71" s="79"/>
      <c r="J71" s="79"/>
      <c r="K71" s="79"/>
      <c r="L71" s="79"/>
    </row>
    <row r="72" spans="1:12" s="158" customFormat="1">
      <c r="A72" s="152"/>
      <c r="B72" s="80" t="s">
        <v>621</v>
      </c>
      <c r="C72" s="148"/>
      <c r="D72" s="148"/>
      <c r="E72" s="78"/>
      <c r="F72" s="250"/>
      <c r="G72" s="79"/>
      <c r="H72" s="79"/>
      <c r="I72" s="79"/>
      <c r="J72" s="79"/>
      <c r="K72" s="79"/>
      <c r="L72" s="79"/>
    </row>
    <row r="73" spans="1:12" s="158" customFormat="1">
      <c r="A73" s="152"/>
      <c r="B73" s="105" t="s">
        <v>622</v>
      </c>
      <c r="C73" s="148" t="s">
        <v>32</v>
      </c>
      <c r="D73" s="148">
        <v>2</v>
      </c>
      <c r="E73" s="78"/>
      <c r="F73" s="250">
        <f>E73*D73</f>
        <v>0</v>
      </c>
      <c r="G73" s="79"/>
      <c r="H73" s="79"/>
      <c r="I73" s="79"/>
      <c r="J73" s="79"/>
      <c r="K73" s="79"/>
      <c r="L73" s="79"/>
    </row>
    <row r="74" spans="1:12" s="158" customFormat="1">
      <c r="A74" s="152"/>
      <c r="B74" s="105" t="s">
        <v>623</v>
      </c>
      <c r="C74" s="148" t="s">
        <v>32</v>
      </c>
      <c r="D74" s="148">
        <v>4</v>
      </c>
      <c r="E74" s="78"/>
      <c r="F74" s="250">
        <f>E74*D74</f>
        <v>0</v>
      </c>
      <c r="G74" s="79"/>
      <c r="H74" s="79"/>
      <c r="I74" s="79"/>
      <c r="J74" s="79"/>
      <c r="K74" s="79"/>
      <c r="L74" s="79"/>
    </row>
    <row r="75" spans="1:12" s="158" customFormat="1">
      <c r="A75" s="152"/>
      <c r="B75" s="105" t="s">
        <v>624</v>
      </c>
      <c r="C75" s="148" t="s">
        <v>32</v>
      </c>
      <c r="D75" s="148">
        <v>2</v>
      </c>
      <c r="E75" s="78"/>
      <c r="F75" s="250">
        <f>E75*D75</f>
        <v>0</v>
      </c>
      <c r="G75" s="79"/>
      <c r="H75" s="79"/>
      <c r="I75" s="79"/>
      <c r="J75" s="79"/>
      <c r="K75" s="79"/>
      <c r="L75" s="79"/>
    </row>
    <row r="76" spans="1:12" s="158" customFormat="1">
      <c r="A76" s="152"/>
      <c r="B76" s="105" t="s">
        <v>625</v>
      </c>
      <c r="C76" s="148" t="s">
        <v>32</v>
      </c>
      <c r="D76" s="148">
        <v>3</v>
      </c>
      <c r="E76" s="78"/>
      <c r="F76" s="250">
        <f>E76*D76</f>
        <v>0</v>
      </c>
      <c r="G76" s="79"/>
      <c r="H76" s="79"/>
      <c r="I76" s="79"/>
      <c r="J76" s="79"/>
      <c r="K76" s="79"/>
      <c r="L76" s="79"/>
    </row>
    <row r="77" spans="1:12" s="158" customFormat="1">
      <c r="A77" s="152"/>
      <c r="B77" s="105"/>
      <c r="C77" s="148"/>
      <c r="D77" s="148"/>
      <c r="E77" s="78"/>
      <c r="F77" s="250"/>
      <c r="G77" s="79"/>
      <c r="H77" s="79"/>
      <c r="I77" s="79"/>
      <c r="J77" s="79"/>
      <c r="K77" s="79"/>
      <c r="L77" s="79"/>
    </row>
    <row r="78" spans="1:12" s="158" customFormat="1">
      <c r="A78" s="152"/>
      <c r="B78" s="80" t="s">
        <v>626</v>
      </c>
      <c r="C78" s="148"/>
      <c r="D78" s="148"/>
      <c r="E78" s="78"/>
      <c r="F78" s="250"/>
      <c r="G78" s="79"/>
      <c r="H78" s="79"/>
      <c r="I78" s="79"/>
      <c r="J78" s="79"/>
      <c r="K78" s="79"/>
      <c r="L78" s="79"/>
    </row>
    <row r="79" spans="1:12" s="158" customFormat="1">
      <c r="A79" s="152"/>
      <c r="B79" s="105" t="s">
        <v>622</v>
      </c>
      <c r="C79" s="148" t="s">
        <v>32</v>
      </c>
      <c r="D79" s="148">
        <v>1</v>
      </c>
      <c r="E79" s="78"/>
      <c r="F79" s="250">
        <f>E79*D79</f>
        <v>0</v>
      </c>
      <c r="G79" s="79"/>
      <c r="H79" s="79"/>
      <c r="I79" s="79"/>
      <c r="J79" s="79"/>
      <c r="K79" s="79"/>
      <c r="L79" s="79"/>
    </row>
    <row r="80" spans="1:12" s="158" customFormat="1">
      <c r="A80" s="152"/>
      <c r="B80" s="105" t="s">
        <v>623</v>
      </c>
      <c r="C80" s="148" t="s">
        <v>32</v>
      </c>
      <c r="D80" s="148">
        <v>2</v>
      </c>
      <c r="E80" s="78"/>
      <c r="F80" s="250">
        <f>E80*D80</f>
        <v>0</v>
      </c>
      <c r="G80" s="79"/>
      <c r="H80" s="79"/>
      <c r="I80" s="79"/>
      <c r="J80" s="79"/>
      <c r="K80" s="79"/>
      <c r="L80" s="79"/>
    </row>
    <row r="81" spans="1:12" s="160" customFormat="1">
      <c r="A81" s="152"/>
      <c r="B81" s="105" t="s">
        <v>624</v>
      </c>
      <c r="C81" s="148" t="s">
        <v>32</v>
      </c>
      <c r="D81" s="148">
        <v>4</v>
      </c>
      <c r="E81" s="78"/>
      <c r="F81" s="250">
        <f>E81*D81</f>
        <v>0</v>
      </c>
      <c r="G81" s="115"/>
      <c r="H81" s="115"/>
      <c r="I81" s="115"/>
      <c r="J81" s="115"/>
      <c r="K81" s="115"/>
      <c r="L81" s="115"/>
    </row>
    <row r="82" spans="1:12" s="160" customFormat="1">
      <c r="A82" s="106"/>
      <c r="B82" s="153"/>
      <c r="C82" s="148"/>
      <c r="D82" s="148"/>
      <c r="E82" s="78"/>
      <c r="F82" s="250"/>
      <c r="G82" s="115"/>
      <c r="H82" s="115"/>
      <c r="I82" s="115"/>
      <c r="J82" s="115"/>
      <c r="K82" s="115"/>
      <c r="L82" s="115"/>
    </row>
    <row r="83" spans="1:12" s="160" customFormat="1">
      <c r="A83" s="120"/>
      <c r="B83" s="80" t="s">
        <v>627</v>
      </c>
      <c r="C83" s="77"/>
      <c r="D83" s="151"/>
      <c r="E83" s="78"/>
      <c r="F83" s="250"/>
      <c r="G83" s="115"/>
      <c r="H83" s="115"/>
      <c r="I83" s="115"/>
      <c r="J83" s="115"/>
      <c r="K83" s="115"/>
      <c r="L83" s="115"/>
    </row>
    <row r="84" spans="1:12" s="160" customFormat="1">
      <c r="A84" s="106"/>
      <c r="B84" s="153"/>
      <c r="C84" s="77"/>
      <c r="D84" s="143"/>
      <c r="E84" s="78"/>
      <c r="F84" s="250"/>
      <c r="G84" s="115"/>
      <c r="H84" s="115"/>
      <c r="I84" s="115"/>
      <c r="J84" s="115"/>
      <c r="K84" s="115"/>
      <c r="L84" s="115"/>
    </row>
    <row r="85" spans="1:12" s="160" customFormat="1" ht="153">
      <c r="A85" s="159" t="s">
        <v>228</v>
      </c>
      <c r="B85" s="119" t="s">
        <v>628</v>
      </c>
      <c r="C85" s="113"/>
      <c r="D85" s="113"/>
      <c r="E85" s="126"/>
      <c r="F85" s="261"/>
      <c r="G85" s="115"/>
      <c r="H85" s="115"/>
      <c r="I85" s="115"/>
      <c r="J85" s="115"/>
      <c r="K85" s="115"/>
      <c r="L85" s="115"/>
    </row>
    <row r="86" spans="1:12" s="160" customFormat="1" ht="25.5">
      <c r="A86" s="111"/>
      <c r="B86" s="119" t="s">
        <v>629</v>
      </c>
      <c r="C86" s="113"/>
      <c r="D86" s="113"/>
      <c r="E86" s="126"/>
      <c r="F86" s="261"/>
      <c r="G86" s="115"/>
      <c r="H86" s="115"/>
      <c r="I86" s="115"/>
      <c r="J86" s="115"/>
      <c r="K86" s="115"/>
      <c r="L86" s="115"/>
    </row>
    <row r="87" spans="1:12" s="160" customFormat="1" ht="63.75">
      <c r="A87" s="111"/>
      <c r="B87" s="105" t="s">
        <v>630</v>
      </c>
      <c r="C87" s="113"/>
      <c r="D87" s="113"/>
      <c r="E87" s="126"/>
      <c r="F87" s="261"/>
      <c r="G87" s="115"/>
      <c r="H87" s="115"/>
      <c r="I87" s="115"/>
      <c r="J87" s="115"/>
      <c r="K87" s="115"/>
      <c r="L87" s="115"/>
    </row>
    <row r="88" spans="1:12" s="158" customFormat="1">
      <c r="A88" s="111"/>
      <c r="B88" s="119"/>
      <c r="C88" s="113"/>
      <c r="D88" s="113"/>
      <c r="E88" s="126"/>
      <c r="F88" s="261"/>
      <c r="G88" s="79"/>
      <c r="H88" s="79"/>
      <c r="I88" s="79"/>
      <c r="J88" s="79"/>
      <c r="K88" s="79"/>
      <c r="L88" s="79"/>
    </row>
    <row r="89" spans="1:12" s="158" customFormat="1">
      <c r="A89" s="111"/>
      <c r="B89" s="116" t="s">
        <v>631</v>
      </c>
      <c r="C89" s="113" t="s">
        <v>267</v>
      </c>
      <c r="D89" s="113">
        <v>60</v>
      </c>
      <c r="E89" s="161"/>
      <c r="F89" s="250">
        <f>E89*D89</f>
        <v>0</v>
      </c>
      <c r="G89" s="79"/>
      <c r="H89" s="79"/>
      <c r="I89" s="79"/>
      <c r="J89" s="79"/>
      <c r="K89" s="79"/>
      <c r="L89" s="79"/>
    </row>
    <row r="90" spans="1:12" s="166" customFormat="1">
      <c r="A90" s="111"/>
      <c r="B90" s="116" t="s">
        <v>632</v>
      </c>
      <c r="C90" s="113" t="s">
        <v>267</v>
      </c>
      <c r="D90" s="113">
        <v>30</v>
      </c>
      <c r="E90" s="161"/>
      <c r="F90" s="250">
        <f>E90*D90</f>
        <v>0</v>
      </c>
    </row>
    <row r="91" spans="1:12">
      <c r="A91" s="111"/>
      <c r="B91" s="116"/>
      <c r="C91" s="113"/>
      <c r="D91" s="113"/>
      <c r="E91" s="126"/>
      <c r="F91" s="261"/>
    </row>
    <row r="92" spans="1:12">
      <c r="A92" s="120"/>
      <c r="B92" s="80" t="s">
        <v>633</v>
      </c>
      <c r="C92" s="77"/>
      <c r="D92" s="151"/>
      <c r="E92" s="78"/>
      <c r="F92" s="250"/>
    </row>
    <row r="93" spans="1:12" s="166" customFormat="1">
      <c r="A93" s="152"/>
      <c r="B93" s="105"/>
      <c r="C93" s="77"/>
      <c r="D93" s="77"/>
      <c r="E93" s="150"/>
      <c r="F93" s="256"/>
    </row>
    <row r="94" spans="1:12" ht="51">
      <c r="A94" s="106" t="s">
        <v>634</v>
      </c>
      <c r="B94" s="105" t="s">
        <v>635</v>
      </c>
      <c r="C94" s="162"/>
      <c r="D94" s="163"/>
      <c r="E94" s="164"/>
      <c r="F94" s="262"/>
    </row>
    <row r="95" spans="1:12">
      <c r="A95" s="167"/>
      <c r="B95" s="168"/>
      <c r="C95" s="169" t="s">
        <v>196</v>
      </c>
      <c r="D95" s="170">
        <v>2</v>
      </c>
      <c r="E95" s="171"/>
      <c r="F95" s="263">
        <f>D95*E95</f>
        <v>0</v>
      </c>
    </row>
    <row r="96" spans="1:12">
      <c r="A96" s="167"/>
      <c r="B96" s="168"/>
      <c r="C96" s="169"/>
      <c r="D96" s="170"/>
      <c r="E96" s="173"/>
      <c r="F96" s="263"/>
    </row>
    <row r="97" spans="1:12" s="158" customFormat="1" ht="38.25">
      <c r="A97" s="106" t="s">
        <v>636</v>
      </c>
      <c r="B97" s="105" t="s">
        <v>637</v>
      </c>
      <c r="C97" s="162"/>
      <c r="D97" s="163"/>
      <c r="E97" s="174"/>
      <c r="F97" s="264"/>
      <c r="G97" s="79"/>
      <c r="H97" s="79"/>
      <c r="I97" s="79"/>
      <c r="J97" s="79"/>
      <c r="K97" s="79"/>
      <c r="L97" s="79"/>
    </row>
    <row r="98" spans="1:12" s="158" customFormat="1">
      <c r="A98" s="167"/>
      <c r="B98" s="168" t="s">
        <v>638</v>
      </c>
      <c r="C98" s="169" t="s">
        <v>196</v>
      </c>
      <c r="D98" s="170">
        <v>2</v>
      </c>
      <c r="E98" s="171"/>
      <c r="F98" s="265">
        <f>D98*E98</f>
        <v>0</v>
      </c>
      <c r="G98" s="79"/>
      <c r="H98" s="79"/>
      <c r="I98" s="79"/>
      <c r="J98" s="79"/>
      <c r="K98" s="79"/>
      <c r="L98" s="79"/>
    </row>
    <row r="99" spans="1:12" s="158" customFormat="1">
      <c r="A99" s="167"/>
      <c r="B99" s="168" t="s">
        <v>639</v>
      </c>
      <c r="C99" s="169" t="s">
        <v>196</v>
      </c>
      <c r="D99" s="170">
        <v>3</v>
      </c>
      <c r="E99" s="171"/>
      <c r="F99" s="265">
        <f>D99*E99</f>
        <v>0</v>
      </c>
      <c r="G99" s="79"/>
      <c r="H99" s="79"/>
      <c r="I99" s="79"/>
      <c r="J99" s="79"/>
      <c r="K99" s="79"/>
      <c r="L99" s="79"/>
    </row>
    <row r="100" spans="1:12" s="158" customFormat="1">
      <c r="A100" s="167"/>
      <c r="B100" s="168"/>
      <c r="C100" s="169"/>
      <c r="D100" s="170"/>
      <c r="E100" s="171"/>
      <c r="F100" s="265"/>
      <c r="G100" s="79"/>
      <c r="H100" s="79"/>
      <c r="I100" s="79"/>
      <c r="J100" s="79"/>
      <c r="K100" s="79"/>
      <c r="L100" s="79"/>
    </row>
    <row r="101" spans="1:12" s="158" customFormat="1" ht="25.5">
      <c r="A101" s="106" t="s">
        <v>589</v>
      </c>
      <c r="B101" s="80" t="s">
        <v>640</v>
      </c>
      <c r="C101" s="148" t="s">
        <v>329</v>
      </c>
      <c r="D101" s="149">
        <v>15</v>
      </c>
      <c r="E101" s="78"/>
      <c r="F101" s="250">
        <f>E101*D101</f>
        <v>0</v>
      </c>
      <c r="G101" s="79"/>
      <c r="H101" s="79"/>
      <c r="I101" s="79"/>
      <c r="J101" s="79"/>
      <c r="K101" s="79"/>
      <c r="L101" s="79"/>
    </row>
    <row r="102" spans="1:12" s="158" customFormat="1">
      <c r="A102" s="152"/>
      <c r="B102" s="105"/>
      <c r="C102" s="77"/>
      <c r="D102" s="77"/>
      <c r="E102" s="78"/>
      <c r="F102" s="250"/>
      <c r="G102" s="79"/>
      <c r="H102" s="79"/>
      <c r="I102" s="79"/>
      <c r="J102" s="79"/>
      <c r="K102" s="79"/>
      <c r="L102" s="79"/>
    </row>
    <row r="103" spans="1:12" s="158" customFormat="1">
      <c r="A103" s="152"/>
      <c r="B103" s="105"/>
      <c r="C103" s="77"/>
      <c r="D103" s="77"/>
      <c r="E103" s="78"/>
      <c r="F103" s="250"/>
      <c r="G103" s="79"/>
      <c r="H103" s="79"/>
      <c r="I103" s="79"/>
      <c r="J103" s="79"/>
      <c r="K103" s="79"/>
      <c r="L103" s="79"/>
    </row>
    <row r="104" spans="1:12" s="158" customFormat="1" ht="51">
      <c r="A104" s="106" t="s">
        <v>236</v>
      </c>
      <c r="B104" s="80" t="s">
        <v>641</v>
      </c>
      <c r="C104" s="77" t="s">
        <v>642</v>
      </c>
      <c r="D104" s="148">
        <v>700</v>
      </c>
      <c r="E104" s="78"/>
      <c r="F104" s="250">
        <f>E104*D104</f>
        <v>0</v>
      </c>
      <c r="G104" s="79"/>
      <c r="H104" s="79"/>
      <c r="I104" s="79"/>
      <c r="J104" s="79"/>
      <c r="K104" s="79"/>
      <c r="L104" s="79"/>
    </row>
    <row r="105" spans="1:12" s="158" customFormat="1">
      <c r="A105" s="152"/>
      <c r="B105" s="105"/>
      <c r="C105" s="77"/>
      <c r="D105" s="77"/>
      <c r="E105" s="78"/>
      <c r="F105" s="250"/>
      <c r="G105" s="79"/>
      <c r="H105" s="79"/>
      <c r="I105" s="79"/>
      <c r="J105" s="79"/>
      <c r="K105" s="79"/>
      <c r="L105" s="79"/>
    </row>
    <row r="106" spans="1:12" s="158" customFormat="1">
      <c r="A106" s="152"/>
      <c r="B106" s="105"/>
      <c r="C106" s="77"/>
      <c r="D106" s="77"/>
      <c r="E106" s="78"/>
      <c r="F106" s="250"/>
      <c r="G106" s="79"/>
      <c r="H106" s="79"/>
      <c r="I106" s="79"/>
      <c r="J106" s="79"/>
      <c r="K106" s="79"/>
      <c r="L106" s="79"/>
    </row>
    <row r="107" spans="1:12" s="158" customFormat="1">
      <c r="A107" s="106" t="s">
        <v>240</v>
      </c>
      <c r="B107" s="80" t="s">
        <v>643</v>
      </c>
      <c r="C107" s="148" t="s">
        <v>563</v>
      </c>
      <c r="D107" s="148">
        <v>1</v>
      </c>
      <c r="E107" s="78"/>
      <c r="F107" s="250">
        <f>E107*D107</f>
        <v>0</v>
      </c>
      <c r="G107" s="79"/>
      <c r="H107" s="79"/>
      <c r="I107" s="79"/>
      <c r="J107" s="79"/>
      <c r="K107" s="79"/>
      <c r="L107" s="79"/>
    </row>
    <row r="108" spans="1:12" s="158" customFormat="1">
      <c r="A108" s="152"/>
      <c r="B108" s="105"/>
      <c r="C108" s="77"/>
      <c r="D108" s="77"/>
      <c r="E108" s="78"/>
      <c r="F108" s="250"/>
      <c r="G108" s="79"/>
      <c r="H108" s="79"/>
      <c r="I108" s="79"/>
      <c r="J108" s="79"/>
      <c r="K108" s="79"/>
      <c r="L108" s="79"/>
    </row>
    <row r="109" spans="1:12" s="158" customFormat="1">
      <c r="A109" s="152"/>
      <c r="B109" s="105"/>
      <c r="C109" s="77"/>
      <c r="D109" s="77"/>
      <c r="E109" s="78"/>
      <c r="F109" s="250"/>
      <c r="G109" s="79"/>
      <c r="H109" s="79"/>
      <c r="I109" s="79"/>
      <c r="J109" s="79"/>
      <c r="K109" s="79"/>
      <c r="L109" s="79"/>
    </row>
    <row r="110" spans="1:12" s="158" customFormat="1" ht="38.25">
      <c r="A110" s="106" t="s">
        <v>244</v>
      </c>
      <c r="B110" s="80" t="s">
        <v>644</v>
      </c>
      <c r="C110" s="148" t="s">
        <v>563</v>
      </c>
      <c r="D110" s="148">
        <v>1</v>
      </c>
      <c r="E110" s="78"/>
      <c r="F110" s="250">
        <f>E110*D110</f>
        <v>0</v>
      </c>
      <c r="G110" s="79"/>
      <c r="H110" s="79"/>
      <c r="I110" s="79"/>
      <c r="J110" s="79"/>
      <c r="K110" s="79"/>
      <c r="L110" s="79"/>
    </row>
    <row r="111" spans="1:12" s="158" customFormat="1">
      <c r="A111" s="152"/>
      <c r="B111" s="105"/>
      <c r="C111" s="77"/>
      <c r="D111" s="77"/>
      <c r="E111" s="78"/>
      <c r="F111" s="250"/>
      <c r="G111" s="79"/>
      <c r="H111" s="79"/>
      <c r="I111" s="79"/>
      <c r="J111" s="79"/>
      <c r="K111" s="79"/>
      <c r="L111" s="79"/>
    </row>
    <row r="112" spans="1:12" s="158" customFormat="1">
      <c r="A112" s="152"/>
      <c r="B112" s="105"/>
      <c r="C112" s="77"/>
      <c r="D112" s="77"/>
      <c r="E112" s="78"/>
      <c r="F112" s="250"/>
      <c r="G112" s="79"/>
      <c r="H112" s="79"/>
      <c r="I112" s="79"/>
      <c r="J112" s="79"/>
      <c r="K112" s="79"/>
      <c r="L112" s="79"/>
    </row>
    <row r="113" spans="1:12" s="158" customFormat="1" ht="25.5">
      <c r="A113" s="106" t="s">
        <v>247</v>
      </c>
      <c r="B113" s="80" t="s">
        <v>645</v>
      </c>
      <c r="C113" s="148" t="s">
        <v>563</v>
      </c>
      <c r="D113" s="148">
        <v>1</v>
      </c>
      <c r="E113" s="176"/>
      <c r="F113" s="250">
        <f>E113*D113</f>
        <v>0</v>
      </c>
      <c r="G113" s="79"/>
      <c r="H113" s="79"/>
      <c r="I113" s="79"/>
      <c r="J113" s="79"/>
      <c r="K113" s="79"/>
      <c r="L113" s="79"/>
    </row>
    <row r="114" spans="1:12" s="158" customFormat="1">
      <c r="A114" s="106"/>
      <c r="B114" s="80"/>
      <c r="C114" s="148"/>
      <c r="D114" s="148"/>
      <c r="E114" s="78"/>
      <c r="F114" s="250"/>
      <c r="G114" s="79"/>
      <c r="H114" s="79"/>
      <c r="I114" s="79"/>
      <c r="J114" s="79"/>
      <c r="K114" s="79"/>
      <c r="L114" s="79"/>
    </row>
    <row r="115" spans="1:12" s="158" customFormat="1">
      <c r="A115" s="152"/>
      <c r="B115" s="105"/>
      <c r="C115" s="77"/>
      <c r="D115" s="77"/>
      <c r="E115" s="78"/>
      <c r="F115" s="250"/>
      <c r="G115" s="79"/>
      <c r="H115" s="79"/>
      <c r="I115" s="79"/>
      <c r="J115" s="79"/>
      <c r="K115" s="79"/>
      <c r="L115" s="79"/>
    </row>
    <row r="116" spans="1:12" s="158" customFormat="1">
      <c r="A116" s="106" t="s">
        <v>249</v>
      </c>
      <c r="B116" s="80" t="s">
        <v>646</v>
      </c>
      <c r="C116" s="148" t="s">
        <v>563</v>
      </c>
      <c r="D116" s="148">
        <v>1</v>
      </c>
      <c r="E116" s="78"/>
      <c r="F116" s="250">
        <f>E116*D116</f>
        <v>0</v>
      </c>
      <c r="G116" s="79"/>
      <c r="H116" s="79"/>
      <c r="I116" s="79"/>
      <c r="J116" s="79"/>
      <c r="K116" s="79"/>
      <c r="L116" s="79"/>
    </row>
    <row r="117" spans="1:12" s="158" customFormat="1">
      <c r="A117" s="152"/>
      <c r="B117" s="105"/>
      <c r="C117" s="148"/>
      <c r="D117" s="148"/>
      <c r="E117" s="78"/>
      <c r="F117" s="250"/>
      <c r="G117" s="79"/>
      <c r="H117" s="79"/>
      <c r="I117" s="79"/>
      <c r="J117" s="79"/>
      <c r="K117" s="79"/>
      <c r="L117" s="79"/>
    </row>
    <row r="118" spans="1:12" s="158" customFormat="1">
      <c r="A118" s="152"/>
      <c r="B118" s="105"/>
      <c r="C118" s="148"/>
      <c r="D118" s="148"/>
      <c r="E118" s="78"/>
      <c r="F118" s="250"/>
      <c r="G118" s="79"/>
      <c r="H118" s="79"/>
      <c r="I118" s="79"/>
      <c r="J118" s="79"/>
      <c r="K118" s="79"/>
      <c r="L118" s="79"/>
    </row>
    <row r="119" spans="1:12" s="158" customFormat="1" ht="25.5">
      <c r="A119" s="106" t="s">
        <v>251</v>
      </c>
      <c r="B119" s="80" t="s">
        <v>647</v>
      </c>
      <c r="C119" s="148" t="s">
        <v>32</v>
      </c>
      <c r="D119" s="148">
        <v>20</v>
      </c>
      <c r="E119" s="78"/>
      <c r="F119" s="250">
        <f>E119*D119</f>
        <v>0</v>
      </c>
      <c r="G119" s="79"/>
      <c r="H119" s="79"/>
      <c r="I119" s="79"/>
      <c r="J119" s="79"/>
      <c r="K119" s="79"/>
      <c r="L119" s="79"/>
    </row>
    <row r="120" spans="1:12" s="158" customFormat="1">
      <c r="A120" s="152"/>
      <c r="B120" s="105"/>
      <c r="C120" s="77"/>
      <c r="D120" s="77"/>
      <c r="E120" s="78"/>
      <c r="F120" s="250"/>
      <c r="G120" s="79"/>
      <c r="H120" s="79"/>
      <c r="I120" s="79"/>
      <c r="J120" s="79"/>
      <c r="K120" s="79"/>
      <c r="L120" s="79"/>
    </row>
    <row r="121" spans="1:12" s="158" customFormat="1">
      <c r="A121" s="152"/>
      <c r="B121" s="105"/>
      <c r="C121" s="77"/>
      <c r="D121" s="77"/>
      <c r="E121" s="78"/>
      <c r="F121" s="250"/>
      <c r="G121" s="79"/>
      <c r="H121" s="79"/>
      <c r="I121" s="79"/>
      <c r="J121" s="79"/>
      <c r="K121" s="79"/>
      <c r="L121" s="79"/>
    </row>
    <row r="122" spans="1:12" s="158" customFormat="1" ht="25.5">
      <c r="A122" s="106" t="s">
        <v>255</v>
      </c>
      <c r="B122" s="80" t="s">
        <v>648</v>
      </c>
      <c r="C122" s="148" t="s">
        <v>533</v>
      </c>
      <c r="D122" s="148">
        <v>1</v>
      </c>
      <c r="E122" s="78"/>
      <c r="F122" s="250">
        <f>E122*D122</f>
        <v>0</v>
      </c>
      <c r="G122" s="79"/>
      <c r="H122" s="79"/>
      <c r="I122" s="79"/>
      <c r="J122" s="79"/>
      <c r="K122" s="79"/>
      <c r="L122" s="79"/>
    </row>
    <row r="123" spans="1:12" s="158" customFormat="1">
      <c r="A123" s="152"/>
      <c r="B123" s="105"/>
      <c r="C123" s="77"/>
      <c r="D123" s="77"/>
      <c r="E123" s="78"/>
      <c r="F123" s="250"/>
      <c r="G123" s="79"/>
      <c r="H123" s="79"/>
      <c r="I123" s="79"/>
      <c r="J123" s="79"/>
      <c r="K123" s="79"/>
      <c r="L123" s="79"/>
    </row>
    <row r="124" spans="1:12" s="158" customFormat="1">
      <c r="A124" s="152"/>
      <c r="B124" s="105"/>
      <c r="C124" s="77"/>
      <c r="D124" s="77"/>
      <c r="E124" s="78"/>
      <c r="F124" s="250"/>
      <c r="G124" s="79"/>
      <c r="H124" s="79"/>
      <c r="I124" s="79"/>
      <c r="J124" s="79"/>
      <c r="K124" s="79"/>
      <c r="L124" s="79"/>
    </row>
    <row r="125" spans="1:12" s="158" customFormat="1">
      <c r="A125" s="106" t="s">
        <v>257</v>
      </c>
      <c r="B125" s="80" t="s">
        <v>649</v>
      </c>
      <c r="C125" s="148" t="s">
        <v>533</v>
      </c>
      <c r="D125" s="148">
        <v>1</v>
      </c>
      <c r="E125" s="78"/>
      <c r="F125" s="250">
        <f>E125*D125</f>
        <v>0</v>
      </c>
      <c r="G125" s="79"/>
      <c r="H125" s="79"/>
      <c r="I125" s="79"/>
      <c r="J125" s="79"/>
      <c r="K125" s="79"/>
      <c r="L125" s="79"/>
    </row>
    <row r="126" spans="1:12" s="158" customFormat="1">
      <c r="A126" s="152"/>
      <c r="B126" s="105"/>
      <c r="C126" s="77"/>
      <c r="D126" s="77"/>
      <c r="E126" s="78"/>
      <c r="F126" s="250"/>
      <c r="G126" s="79"/>
      <c r="H126" s="79"/>
      <c r="I126" s="79"/>
      <c r="J126" s="79"/>
      <c r="K126" s="79"/>
      <c r="L126" s="79"/>
    </row>
    <row r="127" spans="1:12" s="158" customFormat="1">
      <c r="A127" s="106" t="s">
        <v>258</v>
      </c>
      <c r="B127" s="80" t="s">
        <v>650</v>
      </c>
      <c r="C127" s="148" t="s">
        <v>533</v>
      </c>
      <c r="D127" s="148">
        <v>1</v>
      </c>
      <c r="E127" s="78"/>
      <c r="F127" s="250">
        <f>E127*D127</f>
        <v>0</v>
      </c>
      <c r="G127" s="79"/>
      <c r="H127" s="79"/>
      <c r="I127" s="79"/>
      <c r="J127" s="79"/>
      <c r="K127" s="79"/>
      <c r="L127" s="79"/>
    </row>
    <row r="128" spans="1:12" s="158" customFormat="1">
      <c r="A128" s="152"/>
      <c r="B128" s="105"/>
      <c r="C128" s="77"/>
      <c r="D128" s="77"/>
      <c r="E128" s="78"/>
      <c r="F128" s="78"/>
      <c r="G128" s="79"/>
      <c r="H128" s="79"/>
      <c r="I128" s="79"/>
      <c r="J128" s="79"/>
      <c r="K128" s="79"/>
      <c r="L128" s="79"/>
    </row>
    <row r="129" spans="1:12" s="158" customFormat="1" ht="25.5">
      <c r="A129" s="106"/>
      <c r="B129" s="177" t="s">
        <v>651</v>
      </c>
      <c r="C129" s="148"/>
      <c r="D129" s="149"/>
      <c r="E129" s="78"/>
      <c r="F129" s="78"/>
      <c r="G129" s="79"/>
      <c r="H129" s="79"/>
      <c r="I129" s="79"/>
      <c r="J129" s="79"/>
      <c r="K129" s="79"/>
      <c r="L129" s="79"/>
    </row>
    <row r="130" spans="1:12" s="158" customFormat="1" ht="13.5" thickBot="1">
      <c r="A130" s="138"/>
      <c r="B130" s="139"/>
      <c r="C130" s="140"/>
      <c r="D130" s="141"/>
      <c r="E130" s="142"/>
      <c r="F130" s="142"/>
      <c r="G130" s="79"/>
      <c r="H130" s="79"/>
      <c r="I130" s="79"/>
      <c r="J130" s="79"/>
      <c r="K130" s="79"/>
      <c r="L130" s="79"/>
    </row>
    <row r="131" spans="1:12" s="179" customFormat="1" ht="15">
      <c r="A131" s="120"/>
      <c r="B131" s="105"/>
      <c r="C131" s="77"/>
      <c r="D131" s="143"/>
      <c r="E131" s="144"/>
      <c r="F131" s="144"/>
      <c r="G131" s="61"/>
      <c r="H131" s="61"/>
      <c r="I131" s="61"/>
      <c r="J131" s="61"/>
      <c r="K131" s="61"/>
      <c r="L131" s="61"/>
    </row>
    <row r="132" spans="1:12" ht="15">
      <c r="A132" s="178"/>
      <c r="B132" s="214" t="s">
        <v>759</v>
      </c>
      <c r="C132" s="215"/>
      <c r="D132" s="216"/>
      <c r="E132" s="217" t="s">
        <v>601</v>
      </c>
      <c r="F132" s="217">
        <f>SUM(F40:F130)</f>
        <v>0</v>
      </c>
    </row>
    <row r="133" spans="1:12" s="179" customFormat="1" ht="15" thickBot="1">
      <c r="A133" s="138"/>
      <c r="B133" s="147"/>
      <c r="C133" s="140"/>
      <c r="D133" s="141"/>
      <c r="E133" s="142"/>
      <c r="F133" s="142"/>
    </row>
    <row r="134" spans="1:12">
      <c r="A134" s="106"/>
      <c r="B134" s="105"/>
      <c r="C134" s="148"/>
      <c r="D134" s="149"/>
      <c r="E134" s="150"/>
      <c r="F134" s="150"/>
    </row>
    <row r="135" spans="1:12" ht="15">
      <c r="A135" s="56"/>
      <c r="B135" s="57"/>
      <c r="C135" s="57"/>
      <c r="D135" s="58"/>
      <c r="E135" s="59"/>
      <c r="F135" s="60"/>
    </row>
    <row r="136" spans="1:12">
      <c r="A136" s="162"/>
      <c r="B136" s="168"/>
      <c r="C136" s="169"/>
      <c r="D136" s="170"/>
    </row>
    <row r="137" spans="1:12" ht="15">
      <c r="A137" s="56"/>
      <c r="B137" s="57"/>
      <c r="C137" s="57"/>
      <c r="D137" s="58"/>
      <c r="E137" s="59"/>
      <c r="F137" s="60"/>
    </row>
    <row r="138" spans="1:12">
      <c r="A138" s="108"/>
      <c r="C138" s="209"/>
      <c r="E138" s="210"/>
    </row>
  </sheetData>
  <sheetProtection selectLockedCells="1"/>
  <conditionalFormatting sqref="F31">
    <cfRule type="cellIs" dxfId="2" priority="1" stopIfTrue="1" operator="equal">
      <formula>0</formula>
    </cfRule>
  </conditionalFormatting>
  <pageMargins left="0.74803149606299213" right="0.31496062992125984" top="0.98425196850393704" bottom="0.47244094488188981" header="0" footer="0"/>
  <pageSetup paperSize="9" orientation="portrait" r:id="rId1"/>
  <headerFooter alignWithMargins="0">
    <oddHeader>&amp;LARCTUR d.o.o.
Industrijska cesta 1a
5000 Nova Gorica&amp;CPopisi strojne instalacije&amp;Ršt načrta S 1511-JK-21
PALAČA BASEGGIO</oddHeader>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04"/>
  <sheetViews>
    <sheetView topLeftCell="A76" zoomScale="120" zoomScaleNormal="120" zoomScaleSheetLayoutView="100" workbookViewId="0">
      <selection activeCell="A52" sqref="A52:XFD52"/>
    </sheetView>
  </sheetViews>
  <sheetFormatPr defaultColWidth="9.140625" defaultRowHeight="12.75"/>
  <cols>
    <col min="1" max="1" width="7.7109375" style="209" customWidth="1"/>
    <col min="2" max="2" width="46.28515625" style="109" customWidth="1"/>
    <col min="3" max="3" width="7" style="109" customWidth="1"/>
    <col min="4" max="4" width="7.42578125" style="109" customWidth="1"/>
    <col min="5" max="5" width="10.7109375" style="190" customWidth="1"/>
    <col min="6" max="6" width="13.42578125" style="175" customWidth="1"/>
    <col min="7" max="11" width="0" style="172" hidden="1" customWidth="1"/>
    <col min="12" max="16384" width="9.140625" style="172"/>
  </cols>
  <sheetData>
    <row r="1" spans="1:6" s="61" customFormat="1" ht="15">
      <c r="A1" s="56" t="s">
        <v>495</v>
      </c>
      <c r="B1" s="57" t="s">
        <v>496</v>
      </c>
      <c r="C1" s="57"/>
      <c r="D1" s="58"/>
      <c r="E1" s="59"/>
      <c r="F1" s="60"/>
    </row>
    <row r="2" spans="1:6" s="61" customFormat="1" ht="15">
      <c r="A2" s="56"/>
      <c r="B2" s="57"/>
      <c r="C2" s="57"/>
      <c r="D2" s="58"/>
      <c r="E2" s="59"/>
      <c r="F2" s="60"/>
    </row>
    <row r="3" spans="1:6" s="65" customFormat="1" ht="25.5">
      <c r="A3" s="62" t="s">
        <v>414</v>
      </c>
      <c r="B3" s="63" t="s">
        <v>497</v>
      </c>
      <c r="C3" s="64"/>
      <c r="E3" s="66"/>
      <c r="F3" s="67"/>
    </row>
    <row r="4" spans="1:6" s="65" customFormat="1" ht="25.5">
      <c r="A4" s="62" t="s">
        <v>385</v>
      </c>
      <c r="B4" s="63" t="s">
        <v>498</v>
      </c>
      <c r="C4" s="64"/>
      <c r="E4" s="66"/>
      <c r="F4" s="67"/>
    </row>
    <row r="5" spans="1:6" s="70" customFormat="1">
      <c r="A5" s="62" t="s">
        <v>469</v>
      </c>
      <c r="B5" s="68" t="s">
        <v>499</v>
      </c>
      <c r="C5" s="69"/>
      <c r="E5" s="71"/>
      <c r="F5" s="72"/>
    </row>
    <row r="6" spans="1:6" s="70" customFormat="1">
      <c r="A6" s="73" t="s">
        <v>500</v>
      </c>
      <c r="B6" s="70" t="s">
        <v>501</v>
      </c>
      <c r="C6" s="69"/>
      <c r="E6" s="71"/>
      <c r="F6" s="72"/>
    </row>
    <row r="7" spans="1:6" s="70" customFormat="1" ht="63.75">
      <c r="A7" s="73" t="s">
        <v>500</v>
      </c>
      <c r="B7" s="68" t="s">
        <v>502</v>
      </c>
      <c r="C7" s="69"/>
      <c r="E7" s="71"/>
      <c r="F7" s="72"/>
    </row>
    <row r="8" spans="1:6" s="70" customFormat="1" ht="25.5">
      <c r="A8" s="73" t="s">
        <v>500</v>
      </c>
      <c r="B8" s="68" t="s">
        <v>503</v>
      </c>
      <c r="C8" s="69"/>
      <c r="E8" s="71"/>
      <c r="F8" s="72"/>
    </row>
    <row r="9" spans="1:6" s="70" customFormat="1" ht="63.75">
      <c r="A9" s="73" t="s">
        <v>500</v>
      </c>
      <c r="B9" s="68" t="s">
        <v>504</v>
      </c>
      <c r="C9" s="69"/>
      <c r="E9" s="71"/>
      <c r="F9" s="72"/>
    </row>
    <row r="10" spans="1:6" s="70" customFormat="1" ht="38.25">
      <c r="A10" s="73" t="s">
        <v>500</v>
      </c>
      <c r="B10" s="68" t="s">
        <v>505</v>
      </c>
      <c r="C10" s="69"/>
      <c r="E10" s="71"/>
      <c r="F10" s="72"/>
    </row>
    <row r="11" spans="1:6" s="70" customFormat="1" ht="51">
      <c r="A11" s="73" t="s">
        <v>500</v>
      </c>
      <c r="B11" s="68" t="s">
        <v>506</v>
      </c>
      <c r="C11" s="69"/>
      <c r="E11" s="71"/>
      <c r="F11" s="72"/>
    </row>
    <row r="12" spans="1:6" s="70" customFormat="1">
      <c r="A12" s="73" t="s">
        <v>500</v>
      </c>
      <c r="B12" s="68" t="s">
        <v>507</v>
      </c>
      <c r="C12" s="69"/>
      <c r="E12" s="71"/>
      <c r="F12" s="72"/>
    </row>
    <row r="13" spans="1:6" s="70" customFormat="1" ht="89.25">
      <c r="A13" s="73" t="s">
        <v>500</v>
      </c>
      <c r="B13" s="68" t="s">
        <v>508</v>
      </c>
      <c r="C13" s="69"/>
      <c r="E13" s="71"/>
      <c r="F13" s="72"/>
    </row>
    <row r="14" spans="1:6" s="70" customFormat="1" ht="51">
      <c r="A14" s="73" t="s">
        <v>500</v>
      </c>
      <c r="B14" s="68" t="s">
        <v>509</v>
      </c>
      <c r="C14" s="69"/>
      <c r="E14" s="71"/>
      <c r="F14" s="72"/>
    </row>
    <row r="15" spans="1:6" s="70" customFormat="1" ht="25.5">
      <c r="A15" s="73" t="s">
        <v>500</v>
      </c>
      <c r="B15" s="68" t="s">
        <v>510</v>
      </c>
      <c r="C15" s="69"/>
      <c r="E15" s="71"/>
      <c r="F15" s="72"/>
    </row>
    <row r="16" spans="1:6" s="70" customFormat="1" ht="25.5">
      <c r="A16" s="73" t="s">
        <v>500</v>
      </c>
      <c r="B16" s="68" t="s">
        <v>511</v>
      </c>
      <c r="C16" s="69"/>
      <c r="E16" s="71"/>
      <c r="F16" s="72"/>
    </row>
    <row r="17" spans="1:12" s="70" customFormat="1" ht="38.25">
      <c r="A17" s="73" t="s">
        <v>500</v>
      </c>
      <c r="B17" s="68" t="s">
        <v>512</v>
      </c>
      <c r="C17" s="69"/>
      <c r="E17" s="71"/>
      <c r="F17" s="72"/>
    </row>
    <row r="18" spans="1:12" s="70" customFormat="1" ht="25.5">
      <c r="A18" s="73" t="s">
        <v>500</v>
      </c>
      <c r="B18" s="68" t="s">
        <v>513</v>
      </c>
      <c r="C18" s="69"/>
      <c r="E18" s="71"/>
      <c r="F18" s="72"/>
    </row>
    <row r="19" spans="1:12" s="70" customFormat="1" ht="51">
      <c r="A19" s="73" t="s">
        <v>500</v>
      </c>
      <c r="B19" s="68" t="s">
        <v>514</v>
      </c>
      <c r="C19" s="69"/>
      <c r="E19" s="71"/>
      <c r="F19" s="72"/>
    </row>
    <row r="20" spans="1:12" s="70" customFormat="1" ht="63.75">
      <c r="A20" s="73" t="s">
        <v>500</v>
      </c>
      <c r="B20" s="68" t="s">
        <v>515</v>
      </c>
      <c r="C20" s="69"/>
      <c r="E20" s="71"/>
      <c r="F20" s="72"/>
    </row>
    <row r="21" spans="1:12" s="70" customFormat="1" ht="89.25">
      <c r="A21" s="73" t="s">
        <v>500</v>
      </c>
      <c r="B21" s="68" t="s">
        <v>516</v>
      </c>
      <c r="C21" s="69"/>
      <c r="E21" s="71"/>
      <c r="F21" s="72"/>
    </row>
    <row r="22" spans="1:12" s="70" customFormat="1">
      <c r="A22" s="73"/>
      <c r="B22" s="68"/>
      <c r="C22" s="69"/>
      <c r="E22" s="71"/>
      <c r="F22" s="72"/>
    </row>
    <row r="23" spans="1:12" s="70" customFormat="1">
      <c r="A23" s="74"/>
      <c r="B23" s="75" t="s">
        <v>517</v>
      </c>
      <c r="C23" s="69"/>
      <c r="E23" s="71"/>
      <c r="F23" s="72"/>
    </row>
    <row r="24" spans="1:12" s="70" customFormat="1" ht="51">
      <c r="A24" s="74"/>
      <c r="B24" s="75" t="s">
        <v>518</v>
      </c>
      <c r="C24" s="69"/>
      <c r="E24" s="71"/>
      <c r="F24" s="72"/>
    </row>
    <row r="25" spans="1:12" s="70" customFormat="1" ht="51">
      <c r="A25" s="74"/>
      <c r="B25" s="75" t="s">
        <v>519</v>
      </c>
      <c r="C25" s="69"/>
      <c r="E25" s="71"/>
      <c r="F25" s="72"/>
    </row>
    <row r="26" spans="1:12" s="79" customFormat="1" ht="38.25">
      <c r="A26" s="76"/>
      <c r="B26" s="75" t="s">
        <v>520</v>
      </c>
      <c r="C26" s="77"/>
      <c r="D26" s="77"/>
      <c r="E26" s="78"/>
      <c r="F26" s="78"/>
    </row>
    <row r="27" spans="1:12" s="79" customFormat="1">
      <c r="A27" s="76"/>
      <c r="B27" s="80"/>
      <c r="C27" s="77"/>
      <c r="D27" s="77"/>
      <c r="E27" s="78"/>
      <c r="F27" s="78"/>
    </row>
    <row r="28" spans="1:12" s="79" customFormat="1" ht="18">
      <c r="A28" s="211" t="s">
        <v>764</v>
      </c>
      <c r="B28" s="211" t="s">
        <v>653</v>
      </c>
      <c r="C28" s="212"/>
      <c r="D28" s="213"/>
      <c r="E28" s="213"/>
      <c r="F28" s="213"/>
    </row>
    <row r="29" spans="1:12" s="79" customFormat="1">
      <c r="A29" s="35"/>
      <c r="B29" s="35"/>
      <c r="C29" s="28"/>
      <c r="D29" s="36"/>
      <c r="E29" s="36"/>
      <c r="F29" s="36"/>
    </row>
    <row r="30" spans="1:12" s="79" customFormat="1" ht="13.5" thickBot="1">
      <c r="A30" s="37"/>
      <c r="B30" s="37"/>
      <c r="C30" s="38"/>
      <c r="D30" s="39"/>
      <c r="E30" s="39"/>
      <c r="F30" s="36"/>
    </row>
    <row r="31" spans="1:12" s="79" customFormat="1" ht="14.25" thickTop="1" thickBot="1">
      <c r="A31" s="302" t="s">
        <v>769</v>
      </c>
      <c r="B31" s="303" t="s">
        <v>770</v>
      </c>
      <c r="C31" s="304" t="s">
        <v>771</v>
      </c>
      <c r="D31" s="305" t="s">
        <v>772</v>
      </c>
      <c r="E31" s="306" t="s">
        <v>773</v>
      </c>
      <c r="F31" s="307" t="s">
        <v>774</v>
      </c>
    </row>
    <row r="32" spans="1:12" s="158" customFormat="1" ht="13.5" thickTop="1">
      <c r="A32" s="106"/>
      <c r="B32" s="105"/>
      <c r="C32" s="148"/>
      <c r="D32" s="149"/>
      <c r="E32" s="150"/>
      <c r="F32" s="150"/>
      <c r="G32" s="79"/>
      <c r="H32" s="79"/>
      <c r="I32" s="79"/>
      <c r="J32" s="79"/>
      <c r="K32" s="79"/>
      <c r="L32" s="79"/>
    </row>
    <row r="33" spans="1:12" s="185" customFormat="1" ht="15">
      <c r="A33" s="56" t="s">
        <v>652</v>
      </c>
      <c r="B33" s="180" t="s">
        <v>653</v>
      </c>
      <c r="C33" s="181"/>
      <c r="D33" s="182"/>
      <c r="E33" s="183"/>
      <c r="F33" s="266"/>
      <c r="G33" s="184"/>
      <c r="H33" s="184"/>
      <c r="I33" s="184"/>
      <c r="J33" s="184"/>
      <c r="K33" s="184"/>
      <c r="L33" s="184"/>
    </row>
    <row r="34" spans="1:12" s="187" customFormat="1">
      <c r="A34" s="154"/>
      <c r="B34" s="186"/>
      <c r="C34" s="77"/>
      <c r="D34" s="143"/>
      <c r="E34" s="150"/>
      <c r="F34" s="256"/>
      <c r="G34" s="156"/>
      <c r="H34" s="156"/>
      <c r="I34" s="156"/>
      <c r="J34" s="156"/>
      <c r="K34" s="156"/>
      <c r="L34" s="156"/>
    </row>
    <row r="35" spans="1:12" s="158" customFormat="1">
      <c r="A35" s="76"/>
      <c r="B35" s="80" t="s">
        <v>654</v>
      </c>
      <c r="C35" s="77"/>
      <c r="D35" s="77"/>
      <c r="E35" s="144"/>
      <c r="F35" s="267"/>
      <c r="G35" s="79"/>
      <c r="H35" s="79"/>
      <c r="I35" s="79"/>
      <c r="J35" s="79"/>
      <c r="K35" s="79"/>
      <c r="L35" s="79"/>
    </row>
    <row r="36" spans="1:12" s="158" customFormat="1">
      <c r="A36" s="76"/>
      <c r="B36" s="80"/>
      <c r="C36" s="77"/>
      <c r="D36" s="77"/>
      <c r="E36" s="144"/>
      <c r="F36" s="267"/>
      <c r="G36" s="79"/>
      <c r="H36" s="79"/>
      <c r="I36" s="79"/>
      <c r="J36" s="79"/>
      <c r="K36" s="79"/>
      <c r="L36" s="79"/>
    </row>
    <row r="37" spans="1:12" s="158" customFormat="1" ht="25.5">
      <c r="A37" s="76" t="s">
        <v>416</v>
      </c>
      <c r="B37" s="105" t="s">
        <v>655</v>
      </c>
      <c r="C37" s="77"/>
      <c r="D37" s="77"/>
      <c r="E37" s="144"/>
      <c r="F37" s="267"/>
      <c r="G37" s="79"/>
      <c r="H37" s="79"/>
      <c r="I37" s="79"/>
      <c r="J37" s="79"/>
      <c r="K37" s="79"/>
      <c r="L37" s="79"/>
    </row>
    <row r="38" spans="1:12" s="158" customFormat="1">
      <c r="A38" s="76"/>
      <c r="B38" s="105" t="s">
        <v>656</v>
      </c>
      <c r="C38" s="77"/>
      <c r="D38" s="77"/>
      <c r="E38" s="144"/>
      <c r="F38" s="267"/>
      <c r="G38" s="79"/>
      <c r="H38" s="79"/>
      <c r="I38" s="79"/>
      <c r="J38" s="79"/>
      <c r="K38" s="79"/>
      <c r="L38" s="79"/>
    </row>
    <row r="39" spans="1:12" s="158" customFormat="1">
      <c r="A39" s="76"/>
      <c r="B39" s="105" t="s">
        <v>657</v>
      </c>
      <c r="C39" s="77"/>
      <c r="D39" s="77"/>
      <c r="E39" s="144"/>
      <c r="F39" s="267"/>
      <c r="G39" s="79"/>
      <c r="H39" s="79"/>
      <c r="I39" s="79"/>
      <c r="J39" s="79"/>
      <c r="K39" s="79"/>
      <c r="L39" s="79"/>
    </row>
    <row r="40" spans="1:12" s="158" customFormat="1" ht="25.5">
      <c r="A40" s="120"/>
      <c r="B40" s="105" t="s">
        <v>658</v>
      </c>
      <c r="C40" s="77"/>
      <c r="D40" s="77"/>
      <c r="E40" s="144"/>
      <c r="F40" s="267"/>
      <c r="G40" s="79"/>
      <c r="H40" s="79"/>
      <c r="I40" s="79"/>
      <c r="J40" s="79"/>
      <c r="K40" s="79"/>
      <c r="L40" s="79"/>
    </row>
    <row r="41" spans="1:12" s="158" customFormat="1">
      <c r="A41" s="120"/>
      <c r="B41" s="105" t="s">
        <v>659</v>
      </c>
      <c r="C41" s="77"/>
      <c r="D41" s="77"/>
      <c r="E41" s="144"/>
      <c r="F41" s="267"/>
      <c r="G41" s="79"/>
      <c r="H41" s="79"/>
      <c r="I41" s="79"/>
      <c r="J41" s="79"/>
      <c r="K41" s="79"/>
      <c r="L41" s="79"/>
    </row>
    <row r="42" spans="1:12" s="158" customFormat="1">
      <c r="A42" s="120"/>
      <c r="B42" s="105" t="s">
        <v>660</v>
      </c>
      <c r="C42" s="77"/>
      <c r="D42" s="77"/>
      <c r="E42" s="144"/>
      <c r="F42" s="267"/>
      <c r="G42" s="79"/>
      <c r="H42" s="79"/>
      <c r="I42" s="79"/>
      <c r="J42" s="79"/>
      <c r="K42" s="79"/>
      <c r="L42" s="79"/>
    </row>
    <row r="43" spans="1:12" s="158" customFormat="1">
      <c r="A43" s="120"/>
      <c r="B43" s="105" t="s">
        <v>661</v>
      </c>
      <c r="C43" s="77"/>
      <c r="D43" s="77"/>
      <c r="E43" s="144"/>
      <c r="F43" s="267"/>
      <c r="G43" s="79"/>
      <c r="H43" s="79"/>
      <c r="I43" s="79"/>
      <c r="J43" s="79"/>
      <c r="K43" s="79"/>
      <c r="L43" s="79"/>
    </row>
    <row r="44" spans="1:12" s="158" customFormat="1">
      <c r="A44" s="120"/>
      <c r="B44" s="105" t="s">
        <v>662</v>
      </c>
      <c r="C44" s="77"/>
      <c r="D44" s="77"/>
      <c r="E44" s="144"/>
      <c r="F44" s="267"/>
      <c r="G44" s="79"/>
      <c r="H44" s="79"/>
      <c r="I44" s="79"/>
      <c r="J44" s="79"/>
      <c r="K44" s="79"/>
      <c r="L44" s="79"/>
    </row>
    <row r="45" spans="1:12" s="158" customFormat="1">
      <c r="A45" s="120"/>
      <c r="B45" s="105" t="s">
        <v>663</v>
      </c>
      <c r="C45" s="77"/>
      <c r="D45" s="77"/>
      <c r="E45" s="144"/>
      <c r="F45" s="267"/>
      <c r="G45" s="79"/>
      <c r="H45" s="79"/>
      <c r="I45" s="79"/>
      <c r="J45" s="79"/>
      <c r="K45" s="79"/>
      <c r="L45" s="79"/>
    </row>
    <row r="46" spans="1:12" s="158" customFormat="1">
      <c r="A46" s="120"/>
      <c r="B46" s="105" t="s">
        <v>664</v>
      </c>
      <c r="C46" s="77"/>
      <c r="D46" s="77"/>
      <c r="E46" s="144"/>
      <c r="F46" s="267"/>
      <c r="G46" s="79"/>
      <c r="H46" s="79"/>
      <c r="I46" s="79"/>
      <c r="J46" s="79"/>
      <c r="K46" s="79"/>
      <c r="L46" s="79"/>
    </row>
    <row r="47" spans="1:12" s="158" customFormat="1">
      <c r="A47" s="120"/>
      <c r="B47" s="105" t="s">
        <v>665</v>
      </c>
      <c r="C47" s="77"/>
      <c r="D47" s="77"/>
      <c r="E47" s="144"/>
      <c r="F47" s="267"/>
      <c r="G47" s="79"/>
      <c r="H47" s="79"/>
      <c r="I47" s="79"/>
      <c r="J47" s="79"/>
      <c r="K47" s="79"/>
      <c r="L47" s="79"/>
    </row>
    <row r="48" spans="1:12" s="158" customFormat="1">
      <c r="A48" s="120"/>
      <c r="B48" s="105" t="s">
        <v>666</v>
      </c>
      <c r="C48" s="77"/>
      <c r="D48" s="77"/>
      <c r="E48" s="144"/>
      <c r="F48" s="267"/>
      <c r="G48" s="79"/>
      <c r="H48" s="79"/>
      <c r="I48" s="79"/>
      <c r="J48" s="79"/>
      <c r="K48" s="79"/>
      <c r="L48" s="79"/>
    </row>
    <row r="49" spans="1:12" s="158" customFormat="1">
      <c r="A49" s="120"/>
      <c r="B49" s="105" t="s">
        <v>667</v>
      </c>
      <c r="C49" s="77"/>
      <c r="D49" s="77"/>
      <c r="E49" s="144"/>
      <c r="F49" s="267"/>
      <c r="G49" s="79"/>
      <c r="H49" s="79"/>
      <c r="I49" s="79"/>
      <c r="J49" s="79"/>
      <c r="K49" s="79"/>
      <c r="L49" s="79"/>
    </row>
    <row r="50" spans="1:12" s="158" customFormat="1">
      <c r="A50" s="120"/>
      <c r="B50" s="105" t="s">
        <v>668</v>
      </c>
      <c r="C50" s="148" t="s">
        <v>32</v>
      </c>
      <c r="D50" s="149">
        <v>2</v>
      </c>
      <c r="E50" s="144"/>
      <c r="F50" s="267">
        <f>E50*D50</f>
        <v>0</v>
      </c>
      <c r="G50" s="79"/>
      <c r="H50" s="79"/>
      <c r="I50" s="79"/>
      <c r="J50" s="79"/>
      <c r="K50" s="79"/>
      <c r="L50" s="79"/>
    </row>
    <row r="51" spans="1:12" s="158" customFormat="1">
      <c r="A51" s="120"/>
      <c r="B51" s="105"/>
      <c r="C51" s="77"/>
      <c r="D51" s="77"/>
      <c r="E51" s="144"/>
      <c r="F51" s="267"/>
      <c r="G51" s="79"/>
      <c r="H51" s="79"/>
      <c r="I51" s="79"/>
      <c r="J51" s="79"/>
      <c r="K51" s="79"/>
      <c r="L51" s="79"/>
    </row>
    <row r="52" spans="1:12" s="158" customFormat="1">
      <c r="A52" s="120" t="s">
        <v>418</v>
      </c>
      <c r="B52" s="105" t="s">
        <v>669</v>
      </c>
      <c r="C52" s="77"/>
      <c r="D52" s="77"/>
      <c r="E52" s="144"/>
      <c r="F52" s="267"/>
      <c r="G52" s="79"/>
      <c r="H52" s="79"/>
      <c r="I52" s="79"/>
      <c r="J52" s="79"/>
      <c r="K52" s="79"/>
      <c r="L52" s="79"/>
    </row>
    <row r="53" spans="1:12" s="158" customFormat="1">
      <c r="A53" s="120"/>
      <c r="B53" s="80" t="s">
        <v>670</v>
      </c>
      <c r="C53" s="77"/>
      <c r="D53" s="77"/>
      <c r="E53" s="144"/>
      <c r="F53" s="267"/>
      <c r="G53" s="79"/>
      <c r="H53" s="79"/>
      <c r="I53" s="79"/>
      <c r="J53" s="79"/>
      <c r="K53" s="79"/>
      <c r="L53" s="79"/>
    </row>
    <row r="54" spans="1:12" s="158" customFormat="1">
      <c r="A54" s="120"/>
      <c r="B54" s="105" t="s">
        <v>671</v>
      </c>
      <c r="C54" s="77"/>
      <c r="D54" s="77"/>
      <c r="E54" s="144"/>
      <c r="F54" s="267"/>
      <c r="G54" s="79"/>
      <c r="H54" s="79"/>
      <c r="I54" s="79"/>
      <c r="J54" s="79"/>
      <c r="K54" s="79"/>
      <c r="L54" s="79"/>
    </row>
    <row r="55" spans="1:12" s="158" customFormat="1">
      <c r="A55" s="120"/>
      <c r="B55" s="105" t="s">
        <v>672</v>
      </c>
      <c r="C55" s="77"/>
      <c r="D55" s="77"/>
      <c r="E55" s="144"/>
      <c r="F55" s="267"/>
      <c r="G55" s="79"/>
      <c r="H55" s="79"/>
      <c r="I55" s="79"/>
      <c r="J55" s="79"/>
      <c r="K55" s="79"/>
      <c r="L55" s="79"/>
    </row>
    <row r="56" spans="1:12" s="158" customFormat="1">
      <c r="A56" s="120"/>
      <c r="B56" s="105" t="s">
        <v>673</v>
      </c>
      <c r="C56" s="77"/>
      <c r="D56" s="77"/>
      <c r="E56" s="144"/>
      <c r="F56" s="267"/>
      <c r="G56" s="79"/>
      <c r="H56" s="79"/>
      <c r="I56" s="79"/>
      <c r="J56" s="79"/>
      <c r="K56" s="79"/>
      <c r="L56" s="79"/>
    </row>
    <row r="57" spans="1:12" s="158" customFormat="1">
      <c r="A57" s="120"/>
      <c r="B57" s="105" t="s">
        <v>674</v>
      </c>
      <c r="C57" s="77"/>
      <c r="D57" s="77"/>
      <c r="E57" s="144"/>
      <c r="F57" s="267"/>
      <c r="G57" s="79"/>
      <c r="H57" s="79"/>
      <c r="I57" s="79"/>
      <c r="J57" s="79"/>
      <c r="K57" s="79"/>
      <c r="L57" s="79"/>
    </row>
    <row r="58" spans="1:12" s="158" customFormat="1">
      <c r="A58" s="120"/>
      <c r="B58" s="105" t="s">
        <v>675</v>
      </c>
      <c r="C58" s="77"/>
      <c r="D58" s="77"/>
      <c r="E58" s="144"/>
      <c r="F58" s="267"/>
      <c r="G58" s="79"/>
      <c r="H58" s="79"/>
      <c r="I58" s="79"/>
      <c r="J58" s="79"/>
      <c r="K58" s="79"/>
      <c r="L58" s="79"/>
    </row>
    <row r="59" spans="1:12" s="158" customFormat="1">
      <c r="A59" s="120"/>
      <c r="B59" s="105" t="s">
        <v>676</v>
      </c>
      <c r="C59" s="77"/>
      <c r="D59" s="77"/>
      <c r="E59" s="144"/>
      <c r="F59" s="267"/>
      <c r="G59" s="79"/>
      <c r="H59" s="79"/>
      <c r="I59" s="79"/>
      <c r="J59" s="79"/>
      <c r="K59" s="79"/>
      <c r="L59" s="79"/>
    </row>
    <row r="60" spans="1:12" s="158" customFormat="1" ht="25.5">
      <c r="A60" s="120"/>
      <c r="B60" s="105" t="s">
        <v>677</v>
      </c>
      <c r="C60" s="77"/>
      <c r="D60" s="77"/>
      <c r="E60" s="144"/>
      <c r="F60" s="267"/>
      <c r="G60" s="79"/>
      <c r="H60" s="79"/>
      <c r="I60" s="79"/>
      <c r="J60" s="79"/>
      <c r="K60" s="79"/>
      <c r="L60" s="79"/>
    </row>
    <row r="61" spans="1:12" s="158" customFormat="1">
      <c r="A61" s="120"/>
      <c r="B61" s="105" t="s">
        <v>678</v>
      </c>
      <c r="C61" s="148" t="s">
        <v>32</v>
      </c>
      <c r="D61" s="149">
        <v>3</v>
      </c>
      <c r="E61" s="144"/>
      <c r="F61" s="267">
        <f>E61*D61</f>
        <v>0</v>
      </c>
      <c r="G61" s="79"/>
      <c r="H61" s="79"/>
      <c r="I61" s="79"/>
      <c r="J61" s="79"/>
      <c r="K61" s="79"/>
      <c r="L61" s="79"/>
    </row>
    <row r="62" spans="1:12" s="158" customFormat="1">
      <c r="A62" s="120"/>
      <c r="B62" s="105"/>
      <c r="C62" s="77"/>
      <c r="D62" s="77"/>
      <c r="E62" s="144"/>
      <c r="F62" s="267"/>
      <c r="G62" s="79"/>
      <c r="H62" s="79"/>
      <c r="I62" s="79"/>
      <c r="J62" s="79"/>
      <c r="K62" s="79"/>
      <c r="L62" s="79"/>
    </row>
    <row r="63" spans="1:12" s="158" customFormat="1">
      <c r="A63" s="120"/>
      <c r="B63" s="105"/>
      <c r="C63" s="77"/>
      <c r="D63" s="77"/>
      <c r="E63" s="144"/>
      <c r="F63" s="267"/>
      <c r="G63" s="79"/>
      <c r="H63" s="79"/>
      <c r="I63" s="79"/>
      <c r="J63" s="79"/>
      <c r="K63" s="79"/>
      <c r="L63" s="79"/>
    </row>
    <row r="64" spans="1:12" s="158" customFormat="1" ht="51">
      <c r="A64" s="120" t="s">
        <v>385</v>
      </c>
      <c r="B64" s="105" t="s">
        <v>679</v>
      </c>
      <c r="C64" s="77"/>
      <c r="D64" s="77"/>
      <c r="E64" s="144"/>
      <c r="F64" s="267"/>
      <c r="G64" s="79"/>
      <c r="H64" s="79"/>
      <c r="I64" s="79"/>
      <c r="J64" s="79"/>
      <c r="K64" s="79"/>
      <c r="L64" s="79"/>
    </row>
    <row r="65" spans="1:12" s="158" customFormat="1">
      <c r="A65" s="120"/>
      <c r="B65" s="105"/>
      <c r="C65" s="77"/>
      <c r="D65" s="77"/>
      <c r="E65" s="144"/>
      <c r="F65" s="267"/>
      <c r="G65" s="79"/>
      <c r="H65" s="79"/>
      <c r="I65" s="79"/>
      <c r="J65" s="79"/>
      <c r="K65" s="79"/>
      <c r="L65" s="79"/>
    </row>
    <row r="66" spans="1:12" s="158" customFormat="1">
      <c r="A66" s="120"/>
      <c r="B66" s="105" t="s">
        <v>680</v>
      </c>
      <c r="C66" s="77" t="s">
        <v>267</v>
      </c>
      <c r="D66" s="77">
        <v>10</v>
      </c>
      <c r="E66" s="144"/>
      <c r="F66" s="267">
        <f>E66*D66</f>
        <v>0</v>
      </c>
      <c r="G66" s="79"/>
      <c r="H66" s="79"/>
      <c r="I66" s="79"/>
      <c r="J66" s="79"/>
      <c r="K66" s="79"/>
      <c r="L66" s="79"/>
    </row>
    <row r="67" spans="1:12" s="158" customFormat="1">
      <c r="A67" s="120"/>
      <c r="B67" s="105" t="s">
        <v>681</v>
      </c>
      <c r="C67" s="77" t="s">
        <v>267</v>
      </c>
      <c r="D67" s="77">
        <v>10</v>
      </c>
      <c r="E67" s="144"/>
      <c r="F67" s="267">
        <f>E67*D67</f>
        <v>0</v>
      </c>
      <c r="G67" s="79"/>
      <c r="H67" s="79"/>
      <c r="I67" s="79"/>
      <c r="J67" s="79"/>
      <c r="K67" s="79"/>
      <c r="L67" s="79"/>
    </row>
    <row r="68" spans="1:12" s="158" customFormat="1">
      <c r="A68" s="120"/>
      <c r="B68" s="105"/>
      <c r="C68" s="77"/>
      <c r="D68" s="77"/>
      <c r="E68" s="144"/>
      <c r="F68" s="267"/>
      <c r="G68" s="79"/>
      <c r="H68" s="79"/>
      <c r="I68" s="79"/>
      <c r="J68" s="79"/>
      <c r="K68" s="79"/>
      <c r="L68" s="79"/>
    </row>
    <row r="69" spans="1:12" s="158" customFormat="1">
      <c r="A69" s="120"/>
      <c r="B69" s="105"/>
      <c r="C69" s="77"/>
      <c r="D69" s="77"/>
      <c r="E69" s="144"/>
      <c r="F69" s="267"/>
      <c r="G69" s="79"/>
      <c r="H69" s="79"/>
      <c r="I69" s="79"/>
      <c r="J69" s="79"/>
      <c r="K69" s="79"/>
      <c r="L69" s="79"/>
    </row>
    <row r="70" spans="1:12" s="158" customFormat="1" ht="25.5">
      <c r="A70" s="120" t="s">
        <v>469</v>
      </c>
      <c r="B70" s="105" t="s">
        <v>682</v>
      </c>
      <c r="C70" s="77"/>
      <c r="D70" s="77"/>
      <c r="E70" s="144"/>
      <c r="F70" s="267"/>
      <c r="G70" s="79"/>
      <c r="H70" s="79"/>
      <c r="I70" s="79"/>
      <c r="J70" s="79"/>
      <c r="K70" s="79"/>
      <c r="L70" s="79"/>
    </row>
    <row r="71" spans="1:12" s="158" customFormat="1">
      <c r="A71" s="120"/>
      <c r="B71" s="105" t="s">
        <v>683</v>
      </c>
      <c r="C71" s="77" t="s">
        <v>267</v>
      </c>
      <c r="D71" s="77">
        <v>30</v>
      </c>
      <c r="E71" s="144"/>
      <c r="F71" s="267">
        <f>E71*D71</f>
        <v>0</v>
      </c>
      <c r="G71" s="79"/>
      <c r="H71" s="79"/>
      <c r="I71" s="79"/>
      <c r="J71" s="79"/>
      <c r="K71" s="79"/>
      <c r="L71" s="79"/>
    </row>
    <row r="72" spans="1:12" s="158" customFormat="1">
      <c r="A72" s="120"/>
      <c r="B72" s="105" t="s">
        <v>684</v>
      </c>
      <c r="C72" s="77" t="s">
        <v>267</v>
      </c>
      <c r="D72" s="77">
        <v>10</v>
      </c>
      <c r="E72" s="144"/>
      <c r="F72" s="267">
        <f>E72*D72</f>
        <v>0</v>
      </c>
      <c r="G72" s="79"/>
      <c r="H72" s="79"/>
      <c r="I72" s="79"/>
      <c r="J72" s="79"/>
      <c r="K72" s="79"/>
      <c r="L72" s="79"/>
    </row>
    <row r="73" spans="1:12" s="158" customFormat="1">
      <c r="A73" s="120"/>
      <c r="B73" s="105"/>
      <c r="C73" s="77"/>
      <c r="D73" s="77"/>
      <c r="E73" s="144"/>
      <c r="F73" s="267"/>
      <c r="G73" s="79"/>
      <c r="H73" s="79"/>
      <c r="I73" s="79"/>
      <c r="J73" s="79"/>
      <c r="K73" s="79"/>
      <c r="L73" s="79"/>
    </row>
    <row r="74" spans="1:12" s="158" customFormat="1">
      <c r="A74" s="120"/>
      <c r="B74" s="105"/>
      <c r="C74" s="77"/>
      <c r="D74" s="77"/>
      <c r="E74" s="144"/>
      <c r="F74" s="267"/>
      <c r="G74" s="79"/>
      <c r="H74" s="79"/>
      <c r="I74" s="79"/>
      <c r="J74" s="79"/>
      <c r="K74" s="79"/>
      <c r="L74" s="79"/>
    </row>
    <row r="75" spans="1:12" s="158" customFormat="1">
      <c r="A75" s="120" t="s">
        <v>471</v>
      </c>
      <c r="B75" s="105" t="s">
        <v>685</v>
      </c>
      <c r="C75" s="77"/>
      <c r="D75" s="77"/>
      <c r="E75" s="144"/>
      <c r="F75" s="267"/>
      <c r="G75" s="79"/>
      <c r="H75" s="79"/>
      <c r="I75" s="79"/>
      <c r="J75" s="79"/>
      <c r="K75" s="79"/>
      <c r="L75" s="79"/>
    </row>
    <row r="76" spans="1:12" s="158" customFormat="1">
      <c r="A76" s="120"/>
      <c r="B76" s="105" t="s">
        <v>686</v>
      </c>
      <c r="C76" s="77"/>
      <c r="D76" s="77"/>
      <c r="E76" s="144"/>
      <c r="F76" s="267"/>
      <c r="G76" s="79"/>
      <c r="H76" s="79"/>
      <c r="I76" s="79"/>
      <c r="J76" s="79"/>
      <c r="K76" s="79"/>
      <c r="L76" s="79"/>
    </row>
    <row r="77" spans="1:12" s="158" customFormat="1">
      <c r="A77" s="120"/>
      <c r="B77" s="105" t="s">
        <v>687</v>
      </c>
      <c r="C77" s="77"/>
      <c r="D77" s="77"/>
      <c r="E77" s="144"/>
      <c r="F77" s="267"/>
      <c r="G77" s="79"/>
      <c r="H77" s="79"/>
      <c r="I77" s="79"/>
      <c r="J77" s="79"/>
      <c r="K77" s="79"/>
      <c r="L77" s="79"/>
    </row>
    <row r="78" spans="1:12" s="158" customFormat="1">
      <c r="A78" s="120"/>
      <c r="B78" s="105" t="s">
        <v>688</v>
      </c>
      <c r="C78" s="77"/>
      <c r="D78" s="77"/>
      <c r="E78" s="144"/>
      <c r="F78" s="267"/>
      <c r="G78" s="79"/>
      <c r="H78" s="79"/>
      <c r="I78" s="79"/>
      <c r="J78" s="79"/>
      <c r="K78" s="79"/>
      <c r="L78" s="79"/>
    </row>
    <row r="79" spans="1:12" s="158" customFormat="1">
      <c r="A79" s="120"/>
      <c r="B79" s="105" t="s">
        <v>689</v>
      </c>
      <c r="C79" s="77"/>
      <c r="D79" s="77"/>
      <c r="E79" s="144"/>
      <c r="F79" s="267"/>
      <c r="G79" s="79"/>
      <c r="H79" s="79"/>
      <c r="I79" s="79"/>
      <c r="J79" s="79"/>
      <c r="K79" s="79"/>
      <c r="L79" s="79"/>
    </row>
    <row r="80" spans="1:12" s="158" customFormat="1">
      <c r="A80" s="120"/>
      <c r="B80" s="105" t="s">
        <v>690</v>
      </c>
      <c r="C80" s="77"/>
      <c r="D80" s="77"/>
      <c r="E80" s="144"/>
      <c r="F80" s="267"/>
      <c r="G80" s="79"/>
      <c r="H80" s="79"/>
      <c r="I80" s="79"/>
      <c r="J80" s="79"/>
      <c r="K80" s="79"/>
      <c r="L80" s="79"/>
    </row>
    <row r="81" spans="1:12" s="158" customFormat="1" ht="25.5">
      <c r="A81" s="120"/>
      <c r="B81" s="105" t="s">
        <v>691</v>
      </c>
      <c r="C81" s="77"/>
      <c r="D81" s="77"/>
      <c r="E81" s="144"/>
      <c r="F81" s="267"/>
      <c r="G81" s="79"/>
      <c r="H81" s="79"/>
      <c r="I81" s="79"/>
      <c r="J81" s="79"/>
      <c r="K81" s="79"/>
      <c r="L81" s="79"/>
    </row>
    <row r="82" spans="1:12" s="158" customFormat="1">
      <c r="A82" s="120"/>
      <c r="B82" s="105" t="s">
        <v>692</v>
      </c>
      <c r="C82" s="77" t="s">
        <v>533</v>
      </c>
      <c r="D82" s="77">
        <v>2</v>
      </c>
      <c r="E82" s="144"/>
      <c r="F82" s="267">
        <f>E82*D82</f>
        <v>0</v>
      </c>
      <c r="G82" s="79"/>
      <c r="H82" s="79"/>
      <c r="I82" s="79"/>
      <c r="J82" s="79"/>
      <c r="K82" s="79"/>
      <c r="L82" s="79"/>
    </row>
    <row r="83" spans="1:12" s="158" customFormat="1">
      <c r="A83" s="120"/>
      <c r="B83" s="105"/>
      <c r="C83" s="77"/>
      <c r="D83" s="77"/>
      <c r="E83" s="144"/>
      <c r="F83" s="267"/>
      <c r="G83" s="79"/>
      <c r="H83" s="79"/>
      <c r="I83" s="79"/>
      <c r="J83" s="79"/>
      <c r="K83" s="79"/>
      <c r="L83" s="79"/>
    </row>
    <row r="84" spans="1:12" s="158" customFormat="1">
      <c r="A84" s="120"/>
      <c r="B84" s="105"/>
      <c r="C84" s="77"/>
      <c r="D84" s="77"/>
      <c r="E84" s="144"/>
      <c r="F84" s="267"/>
      <c r="G84" s="79"/>
      <c r="H84" s="79"/>
      <c r="I84" s="79"/>
      <c r="J84" s="79"/>
      <c r="K84" s="79"/>
      <c r="L84" s="79"/>
    </row>
    <row r="85" spans="1:12" s="158" customFormat="1">
      <c r="A85" s="120" t="s">
        <v>477</v>
      </c>
      <c r="B85" s="105" t="s">
        <v>693</v>
      </c>
      <c r="C85" s="77"/>
      <c r="D85" s="77"/>
      <c r="E85" s="144"/>
      <c r="F85" s="267"/>
      <c r="G85" s="79"/>
      <c r="H85" s="79"/>
      <c r="I85" s="79"/>
      <c r="J85" s="79"/>
      <c r="K85" s="79"/>
      <c r="L85" s="79"/>
    </row>
    <row r="86" spans="1:12" s="158" customFormat="1">
      <c r="A86" s="120"/>
      <c r="B86" s="105" t="s">
        <v>694</v>
      </c>
      <c r="C86" s="77"/>
      <c r="D86" s="77"/>
      <c r="E86" s="144"/>
      <c r="F86" s="267"/>
      <c r="G86" s="79"/>
      <c r="H86" s="79"/>
      <c r="I86" s="79"/>
      <c r="J86" s="79"/>
      <c r="K86" s="79"/>
      <c r="L86" s="79"/>
    </row>
    <row r="87" spans="1:12" s="158" customFormat="1">
      <c r="A87" s="120"/>
      <c r="B87" s="105" t="s">
        <v>695</v>
      </c>
      <c r="C87" s="77" t="s">
        <v>533</v>
      </c>
      <c r="D87" s="77">
        <v>1</v>
      </c>
      <c r="E87" s="144"/>
      <c r="F87" s="267">
        <f>E87*D87</f>
        <v>0</v>
      </c>
      <c r="G87" s="79"/>
      <c r="H87" s="79"/>
      <c r="I87" s="79"/>
      <c r="J87" s="79"/>
      <c r="K87" s="79"/>
      <c r="L87" s="79"/>
    </row>
    <row r="88" spans="1:12" s="158" customFormat="1">
      <c r="A88" s="120"/>
      <c r="B88" s="105"/>
      <c r="C88" s="77"/>
      <c r="D88" s="77"/>
      <c r="E88" s="144"/>
      <c r="F88" s="267"/>
      <c r="G88" s="79"/>
      <c r="H88" s="79"/>
      <c r="I88" s="79"/>
      <c r="J88" s="79"/>
      <c r="K88" s="79"/>
      <c r="L88" s="79"/>
    </row>
    <row r="89" spans="1:12" s="158" customFormat="1">
      <c r="A89" s="120"/>
      <c r="B89" s="105"/>
      <c r="C89" s="77"/>
      <c r="D89" s="77"/>
      <c r="E89" s="144"/>
      <c r="F89" s="267"/>
      <c r="G89" s="79"/>
      <c r="H89" s="79"/>
      <c r="I89" s="79"/>
      <c r="J89" s="79"/>
      <c r="K89" s="79"/>
      <c r="L89" s="79"/>
    </row>
    <row r="90" spans="1:12" s="158" customFormat="1">
      <c r="A90" s="120" t="s">
        <v>479</v>
      </c>
      <c r="B90" s="105" t="s">
        <v>696</v>
      </c>
      <c r="C90" s="77"/>
      <c r="D90" s="77"/>
      <c r="E90" s="144"/>
      <c r="F90" s="267"/>
      <c r="G90" s="79"/>
      <c r="H90" s="79"/>
      <c r="I90" s="79"/>
      <c r="J90" s="79"/>
      <c r="K90" s="79"/>
      <c r="L90" s="79"/>
    </row>
    <row r="91" spans="1:12" s="158" customFormat="1">
      <c r="A91" s="120"/>
      <c r="B91" s="105" t="s">
        <v>697</v>
      </c>
      <c r="C91" s="77"/>
      <c r="D91" s="77"/>
      <c r="E91" s="144"/>
      <c r="F91" s="267"/>
      <c r="G91" s="79"/>
      <c r="H91" s="79"/>
      <c r="I91" s="79"/>
      <c r="J91" s="79"/>
      <c r="K91" s="79"/>
      <c r="L91" s="79"/>
    </row>
    <row r="92" spans="1:12" s="158" customFormat="1">
      <c r="A92" s="120"/>
      <c r="B92" s="105" t="s">
        <v>698</v>
      </c>
      <c r="C92" s="77"/>
      <c r="D92" s="77"/>
      <c r="E92" s="144"/>
      <c r="F92" s="267"/>
      <c r="G92" s="79"/>
      <c r="H92" s="79"/>
      <c r="I92" s="79"/>
      <c r="J92" s="79"/>
      <c r="K92" s="79"/>
      <c r="L92" s="79"/>
    </row>
    <row r="93" spans="1:12" s="158" customFormat="1">
      <c r="A93" s="120"/>
      <c r="B93" s="105" t="s">
        <v>699</v>
      </c>
      <c r="C93" s="77" t="s">
        <v>533</v>
      </c>
      <c r="D93" s="77">
        <v>1</v>
      </c>
      <c r="E93" s="144"/>
      <c r="F93" s="267">
        <f>E93*D93</f>
        <v>0</v>
      </c>
      <c r="G93" s="79"/>
      <c r="H93" s="79"/>
      <c r="I93" s="79"/>
      <c r="J93" s="79"/>
      <c r="K93" s="79"/>
      <c r="L93" s="79"/>
    </row>
    <row r="94" spans="1:12" s="158" customFormat="1">
      <c r="A94" s="120"/>
      <c r="B94" s="105"/>
      <c r="C94" s="77"/>
      <c r="D94" s="77"/>
      <c r="E94" s="144"/>
      <c r="F94" s="267"/>
      <c r="G94" s="79"/>
      <c r="H94" s="79"/>
      <c r="I94" s="79"/>
      <c r="J94" s="79"/>
      <c r="K94" s="79"/>
      <c r="L94" s="79"/>
    </row>
    <row r="95" spans="1:12" s="158" customFormat="1">
      <c r="A95" s="120"/>
      <c r="B95" s="105"/>
      <c r="C95" s="77"/>
      <c r="D95" s="77"/>
      <c r="E95" s="144"/>
      <c r="F95" s="267"/>
      <c r="G95" s="79"/>
      <c r="H95" s="79"/>
      <c r="I95" s="79"/>
      <c r="J95" s="79"/>
      <c r="K95" s="79"/>
      <c r="L95" s="79"/>
    </row>
    <row r="96" spans="1:12" s="158" customFormat="1" ht="25.5">
      <c r="A96" s="120" t="s">
        <v>481</v>
      </c>
      <c r="B96" s="105" t="s">
        <v>700</v>
      </c>
      <c r="C96" s="77" t="s">
        <v>533</v>
      </c>
      <c r="D96" s="77">
        <v>1</v>
      </c>
      <c r="E96" s="144"/>
      <c r="F96" s="267">
        <f>E96*D96</f>
        <v>0</v>
      </c>
      <c r="G96" s="79"/>
      <c r="H96" s="79"/>
      <c r="I96" s="79"/>
      <c r="J96" s="79"/>
      <c r="K96" s="79"/>
      <c r="L96" s="79"/>
    </row>
    <row r="97" spans="1:12" s="158" customFormat="1">
      <c r="A97" s="120"/>
      <c r="B97" s="105"/>
      <c r="C97" s="77"/>
      <c r="D97" s="77"/>
      <c r="E97" s="144"/>
      <c r="F97" s="267"/>
      <c r="G97" s="79"/>
      <c r="H97" s="79"/>
      <c r="I97" s="79"/>
      <c r="J97" s="79"/>
      <c r="K97" s="79"/>
      <c r="L97" s="79"/>
    </row>
    <row r="98" spans="1:12" s="158" customFormat="1">
      <c r="A98" s="120"/>
      <c r="B98" s="80" t="s">
        <v>701</v>
      </c>
      <c r="C98" s="77"/>
      <c r="D98" s="77"/>
      <c r="E98" s="144"/>
      <c r="F98" s="267"/>
      <c r="G98" s="79"/>
      <c r="H98" s="79"/>
      <c r="I98" s="79"/>
      <c r="J98" s="79"/>
      <c r="K98" s="79"/>
      <c r="L98" s="79"/>
    </row>
    <row r="99" spans="1:12" s="158" customFormat="1">
      <c r="A99" s="120"/>
      <c r="B99" s="105"/>
      <c r="C99" s="77"/>
      <c r="D99" s="77"/>
      <c r="E99" s="144"/>
      <c r="F99" s="267"/>
      <c r="G99" s="79"/>
      <c r="H99" s="79"/>
      <c r="I99" s="79"/>
      <c r="J99" s="79"/>
      <c r="K99" s="79"/>
      <c r="L99" s="79"/>
    </row>
    <row r="100" spans="1:12" s="187" customFormat="1" ht="102">
      <c r="A100" s="154" t="s">
        <v>414</v>
      </c>
      <c r="B100" s="121" t="s">
        <v>702</v>
      </c>
      <c r="C100" s="148"/>
      <c r="D100" s="149"/>
      <c r="E100" s="144"/>
      <c r="F100" s="267"/>
      <c r="G100" s="156"/>
      <c r="H100" s="156"/>
      <c r="I100" s="156"/>
      <c r="J100" s="156"/>
      <c r="K100" s="156"/>
      <c r="L100" s="156"/>
    </row>
    <row r="101" spans="1:12" s="187" customFormat="1">
      <c r="A101" s="154"/>
      <c r="B101" s="80"/>
      <c r="C101" s="148"/>
      <c r="D101" s="149"/>
      <c r="E101" s="144"/>
      <c r="F101" s="267"/>
      <c r="G101" s="156"/>
      <c r="H101" s="156"/>
      <c r="I101" s="156"/>
      <c r="J101" s="156"/>
      <c r="K101" s="156"/>
      <c r="L101" s="156"/>
    </row>
    <row r="102" spans="1:12" s="187" customFormat="1">
      <c r="A102" s="154"/>
      <c r="B102" s="105" t="s">
        <v>703</v>
      </c>
      <c r="C102" s="148"/>
      <c r="D102" s="149"/>
      <c r="E102" s="144"/>
      <c r="F102" s="267"/>
      <c r="G102" s="156"/>
      <c r="H102" s="156"/>
      <c r="I102" s="156"/>
      <c r="J102" s="156"/>
      <c r="K102" s="156"/>
      <c r="L102" s="156"/>
    </row>
    <row r="103" spans="1:12" s="187" customFormat="1">
      <c r="A103" s="154"/>
      <c r="B103" s="105" t="s">
        <v>704</v>
      </c>
      <c r="C103" s="148"/>
      <c r="D103" s="149"/>
      <c r="E103" s="144"/>
      <c r="F103" s="267"/>
      <c r="G103" s="156"/>
      <c r="H103" s="156"/>
      <c r="I103" s="156"/>
      <c r="J103" s="156"/>
      <c r="K103" s="156"/>
      <c r="L103" s="156"/>
    </row>
    <row r="104" spans="1:12" s="187" customFormat="1">
      <c r="A104" s="154"/>
      <c r="B104" s="105" t="s">
        <v>705</v>
      </c>
      <c r="C104" s="148"/>
      <c r="D104" s="149"/>
      <c r="E104" s="144"/>
      <c r="F104" s="267"/>
      <c r="G104" s="156"/>
      <c r="H104" s="156"/>
      <c r="I104" s="156"/>
      <c r="J104" s="156"/>
      <c r="K104" s="156"/>
      <c r="L104" s="156"/>
    </row>
    <row r="105" spans="1:12" s="187" customFormat="1">
      <c r="A105" s="154"/>
      <c r="B105" s="105" t="s">
        <v>706</v>
      </c>
      <c r="C105" s="148"/>
      <c r="D105" s="149"/>
      <c r="E105" s="144"/>
      <c r="F105" s="267"/>
      <c r="G105" s="156"/>
      <c r="H105" s="156"/>
      <c r="I105" s="156"/>
      <c r="J105" s="156"/>
      <c r="K105" s="156"/>
      <c r="L105" s="156"/>
    </row>
    <row r="106" spans="1:12" s="187" customFormat="1">
      <c r="A106" s="154"/>
      <c r="B106" s="105" t="s">
        <v>707</v>
      </c>
      <c r="C106" s="148"/>
      <c r="D106" s="149"/>
      <c r="E106" s="144"/>
      <c r="F106" s="267"/>
      <c r="G106" s="156"/>
      <c r="H106" s="156"/>
      <c r="I106" s="156"/>
      <c r="J106" s="156"/>
      <c r="K106" s="156"/>
      <c r="L106" s="156"/>
    </row>
    <row r="107" spans="1:12" s="187" customFormat="1">
      <c r="A107" s="154"/>
      <c r="B107" s="105"/>
      <c r="C107" s="77" t="s">
        <v>533</v>
      </c>
      <c r="D107" s="143">
        <v>1</v>
      </c>
      <c r="E107" s="144"/>
      <c r="F107" s="267">
        <f>E107*D107</f>
        <v>0</v>
      </c>
      <c r="G107" s="156"/>
      <c r="H107" s="156"/>
      <c r="I107" s="156"/>
      <c r="J107" s="156"/>
      <c r="K107" s="156"/>
      <c r="L107" s="156"/>
    </row>
    <row r="108" spans="1:12" s="187" customFormat="1" ht="25.5">
      <c r="A108" s="154"/>
      <c r="B108" s="105" t="s">
        <v>708</v>
      </c>
      <c r="C108" s="148"/>
      <c r="D108" s="149"/>
      <c r="E108" s="144"/>
      <c r="F108" s="267"/>
      <c r="G108" s="156"/>
      <c r="H108" s="156"/>
      <c r="I108" s="156"/>
      <c r="J108" s="156"/>
      <c r="K108" s="156"/>
      <c r="L108" s="156"/>
    </row>
    <row r="109" spans="1:12" s="188" customFormat="1">
      <c r="A109" s="120"/>
      <c r="B109" s="165"/>
      <c r="C109" s="186"/>
      <c r="D109" s="186"/>
      <c r="E109" s="144"/>
      <c r="F109" s="267"/>
      <c r="G109" s="186"/>
      <c r="H109" s="186"/>
      <c r="I109" s="186"/>
      <c r="J109" s="186"/>
      <c r="K109" s="186"/>
      <c r="L109" s="186"/>
    </row>
    <row r="110" spans="1:12" s="187" customFormat="1">
      <c r="A110" s="154"/>
      <c r="B110" s="80"/>
      <c r="C110" s="148"/>
      <c r="D110" s="149"/>
      <c r="E110" s="144"/>
      <c r="F110" s="267"/>
      <c r="G110" s="156"/>
      <c r="H110" s="156"/>
      <c r="I110" s="156"/>
      <c r="J110" s="156"/>
      <c r="K110" s="156"/>
      <c r="L110" s="156"/>
    </row>
    <row r="111" spans="1:12" s="191" customFormat="1" ht="63.75">
      <c r="A111" s="154" t="s">
        <v>416</v>
      </c>
      <c r="B111" s="80" t="s">
        <v>709</v>
      </c>
      <c r="C111" s="189"/>
      <c r="D111" s="190"/>
      <c r="E111" s="144"/>
      <c r="F111" s="267"/>
      <c r="G111" s="109"/>
      <c r="H111" s="109"/>
      <c r="I111" s="109"/>
      <c r="J111" s="109"/>
      <c r="K111" s="109"/>
      <c r="L111" s="109"/>
    </row>
    <row r="112" spans="1:12" s="191" customFormat="1">
      <c r="A112" s="154"/>
      <c r="B112" s="80"/>
      <c r="C112" s="189"/>
      <c r="D112" s="190"/>
      <c r="E112" s="144"/>
      <c r="F112" s="267"/>
      <c r="G112" s="109"/>
      <c r="H112" s="109"/>
      <c r="I112" s="109"/>
      <c r="J112" s="109"/>
      <c r="K112" s="109"/>
      <c r="L112" s="109"/>
    </row>
    <row r="113" spans="1:12" s="191" customFormat="1" ht="14.25">
      <c r="A113" s="154"/>
      <c r="B113" s="105" t="s">
        <v>710</v>
      </c>
      <c r="C113" s="189"/>
      <c r="D113" s="190"/>
      <c r="E113" s="144"/>
      <c r="F113" s="267"/>
      <c r="G113" s="109"/>
      <c r="H113" s="109"/>
      <c r="I113" s="109"/>
      <c r="J113" s="109"/>
      <c r="K113" s="109"/>
      <c r="L113" s="109"/>
    </row>
    <row r="114" spans="1:12" s="191" customFormat="1">
      <c r="A114" s="154"/>
      <c r="B114" s="105" t="s">
        <v>711</v>
      </c>
      <c r="C114" s="189"/>
      <c r="D114" s="190"/>
      <c r="E114" s="144"/>
      <c r="F114" s="267"/>
      <c r="G114" s="109"/>
      <c r="H114" s="109"/>
      <c r="I114" s="109"/>
      <c r="J114" s="109"/>
      <c r="K114" s="109"/>
      <c r="L114" s="109"/>
    </row>
    <row r="115" spans="1:12" s="196" customFormat="1">
      <c r="A115" s="192"/>
      <c r="B115" s="193" t="s">
        <v>712</v>
      </c>
      <c r="C115" s="194" t="s">
        <v>32</v>
      </c>
      <c r="D115" s="194">
        <v>2</v>
      </c>
      <c r="E115" s="144"/>
      <c r="F115" s="267">
        <f>E115*D115</f>
        <v>0</v>
      </c>
      <c r="G115" s="195"/>
      <c r="H115" s="195"/>
      <c r="I115" s="195"/>
      <c r="J115" s="195"/>
      <c r="K115" s="195"/>
      <c r="L115" s="195"/>
    </row>
    <row r="116" spans="1:12" s="196" customFormat="1">
      <c r="A116" s="192"/>
      <c r="B116" s="197"/>
      <c r="C116" s="198"/>
      <c r="D116" s="199"/>
      <c r="E116" s="144"/>
      <c r="F116" s="267"/>
      <c r="G116" s="195"/>
      <c r="H116" s="195"/>
      <c r="I116" s="195"/>
      <c r="J116" s="195"/>
      <c r="K116" s="195"/>
      <c r="L116" s="195"/>
    </row>
    <row r="117" spans="1:12" s="196" customFormat="1">
      <c r="A117" s="192"/>
      <c r="B117" s="197"/>
      <c r="C117" s="198"/>
      <c r="D117" s="199"/>
      <c r="E117" s="144"/>
      <c r="F117" s="267"/>
      <c r="G117" s="195"/>
      <c r="H117" s="195"/>
      <c r="I117" s="195"/>
      <c r="J117" s="195"/>
      <c r="K117" s="195"/>
      <c r="L117" s="195"/>
    </row>
    <row r="118" spans="1:12" s="187" customFormat="1" ht="38.25">
      <c r="A118" s="154" t="s">
        <v>418</v>
      </c>
      <c r="B118" s="80" t="s">
        <v>713</v>
      </c>
      <c r="C118" s="77"/>
      <c r="D118" s="143"/>
      <c r="E118" s="150"/>
      <c r="F118" s="256"/>
      <c r="G118" s="156"/>
      <c r="H118" s="156"/>
      <c r="I118" s="156"/>
      <c r="J118" s="156"/>
      <c r="K118" s="156"/>
      <c r="L118" s="156"/>
    </row>
    <row r="119" spans="1:12" s="187" customFormat="1">
      <c r="A119" s="154"/>
      <c r="B119" s="80"/>
      <c r="C119" s="77"/>
      <c r="D119" s="143"/>
      <c r="E119" s="150"/>
      <c r="F119" s="256"/>
      <c r="G119" s="156"/>
      <c r="H119" s="156"/>
      <c r="I119" s="156"/>
      <c r="J119" s="156"/>
      <c r="K119" s="156"/>
      <c r="L119" s="156"/>
    </row>
    <row r="120" spans="1:12" s="187" customFormat="1">
      <c r="A120" s="154"/>
      <c r="B120" s="105" t="s">
        <v>714</v>
      </c>
      <c r="C120" s="156"/>
      <c r="D120" s="156"/>
      <c r="E120" s="144"/>
      <c r="F120" s="267"/>
      <c r="G120" s="156"/>
      <c r="H120" s="156"/>
      <c r="I120" s="156"/>
      <c r="J120" s="156"/>
      <c r="K120" s="156"/>
      <c r="L120" s="156"/>
    </row>
    <row r="121" spans="1:12" s="187" customFormat="1" ht="25.5">
      <c r="A121" s="154"/>
      <c r="B121" s="105" t="s">
        <v>715</v>
      </c>
      <c r="C121" s="77" t="s">
        <v>32</v>
      </c>
      <c r="D121" s="143">
        <v>8</v>
      </c>
      <c r="E121" s="144"/>
      <c r="F121" s="267">
        <f>E121*D121</f>
        <v>0</v>
      </c>
      <c r="G121" s="156"/>
      <c r="H121" s="156"/>
      <c r="I121" s="156"/>
      <c r="J121" s="156"/>
      <c r="K121" s="156"/>
      <c r="L121" s="156"/>
    </row>
    <row r="122" spans="1:12" s="187" customFormat="1">
      <c r="A122" s="154"/>
      <c r="B122" s="105" t="s">
        <v>716</v>
      </c>
      <c r="C122" s="77" t="s">
        <v>32</v>
      </c>
      <c r="D122" s="143">
        <v>3</v>
      </c>
      <c r="E122" s="144"/>
      <c r="F122" s="267">
        <f>E122*D122</f>
        <v>0</v>
      </c>
      <c r="G122" s="156"/>
      <c r="H122" s="156"/>
      <c r="I122" s="156"/>
      <c r="J122" s="156"/>
      <c r="K122" s="156"/>
      <c r="L122" s="156"/>
    </row>
    <row r="123" spans="1:12" s="187" customFormat="1">
      <c r="A123" s="154"/>
      <c r="B123" s="105" t="s">
        <v>717</v>
      </c>
      <c r="C123" s="77" t="s">
        <v>32</v>
      </c>
      <c r="D123" s="143">
        <v>6</v>
      </c>
      <c r="E123" s="144"/>
      <c r="F123" s="267">
        <f>E123*D123</f>
        <v>0</v>
      </c>
      <c r="G123" s="156"/>
      <c r="H123" s="156"/>
      <c r="I123" s="156"/>
      <c r="J123" s="156"/>
      <c r="K123" s="156"/>
      <c r="L123" s="156"/>
    </row>
    <row r="124" spans="1:12" s="187" customFormat="1">
      <c r="A124" s="154"/>
      <c r="B124" s="105" t="s">
        <v>718</v>
      </c>
      <c r="C124" s="156"/>
      <c r="D124" s="156"/>
      <c r="E124" s="144"/>
      <c r="F124" s="267"/>
      <c r="G124" s="156"/>
      <c r="H124" s="156"/>
      <c r="I124" s="156"/>
      <c r="J124" s="156"/>
      <c r="K124" s="156"/>
      <c r="L124" s="156"/>
    </row>
    <row r="125" spans="1:12" s="187" customFormat="1">
      <c r="A125" s="154"/>
      <c r="B125" s="105" t="s">
        <v>719</v>
      </c>
      <c r="C125" s="77" t="s">
        <v>32</v>
      </c>
      <c r="D125" s="143">
        <v>3</v>
      </c>
      <c r="E125" s="144"/>
      <c r="F125" s="267">
        <f>E125*D125</f>
        <v>0</v>
      </c>
      <c r="G125" s="156"/>
      <c r="H125" s="156"/>
      <c r="I125" s="156"/>
      <c r="J125" s="156"/>
      <c r="K125" s="156"/>
      <c r="L125" s="156"/>
    </row>
    <row r="126" spans="1:12" s="187" customFormat="1">
      <c r="A126" s="154"/>
      <c r="B126" s="80"/>
      <c r="C126" s="148"/>
      <c r="D126" s="149"/>
      <c r="E126" s="150"/>
      <c r="F126" s="256"/>
      <c r="G126" s="156"/>
      <c r="H126" s="156"/>
      <c r="I126" s="156"/>
      <c r="J126" s="156"/>
      <c r="K126" s="156"/>
      <c r="L126" s="156"/>
    </row>
    <row r="127" spans="1:12" s="187" customFormat="1">
      <c r="A127" s="154"/>
      <c r="B127" s="80"/>
      <c r="C127" s="148"/>
      <c r="D127" s="149"/>
      <c r="E127" s="150"/>
      <c r="F127" s="256"/>
      <c r="G127" s="156"/>
      <c r="H127" s="156"/>
      <c r="I127" s="156"/>
      <c r="J127" s="156"/>
      <c r="K127" s="156"/>
      <c r="L127" s="156"/>
    </row>
    <row r="128" spans="1:12" s="187" customFormat="1" ht="25.5">
      <c r="A128" s="154" t="s">
        <v>385</v>
      </c>
      <c r="B128" s="80" t="s">
        <v>720</v>
      </c>
      <c r="C128" s="148"/>
      <c r="D128" s="149"/>
      <c r="E128" s="150"/>
      <c r="F128" s="256"/>
      <c r="G128" s="156"/>
      <c r="H128" s="156"/>
      <c r="I128" s="156"/>
      <c r="J128" s="156"/>
      <c r="K128" s="156"/>
      <c r="L128" s="156"/>
    </row>
    <row r="129" spans="1:12" s="187" customFormat="1">
      <c r="A129" s="154"/>
      <c r="B129" s="105"/>
      <c r="C129" s="148"/>
      <c r="D129" s="149"/>
      <c r="E129" s="150"/>
      <c r="F129" s="256"/>
      <c r="G129" s="156"/>
      <c r="H129" s="156"/>
      <c r="I129" s="156"/>
      <c r="J129" s="156"/>
      <c r="K129" s="156"/>
      <c r="L129" s="156"/>
    </row>
    <row r="130" spans="1:12" s="187" customFormat="1">
      <c r="A130" s="154"/>
      <c r="B130" s="105" t="s">
        <v>721</v>
      </c>
      <c r="C130" s="148" t="s">
        <v>32</v>
      </c>
      <c r="D130" s="149">
        <v>12</v>
      </c>
      <c r="E130" s="144"/>
      <c r="F130" s="267">
        <f>E130*D130</f>
        <v>0</v>
      </c>
      <c r="G130" s="156"/>
      <c r="H130" s="156"/>
      <c r="I130" s="156"/>
      <c r="J130" s="156"/>
      <c r="K130" s="156"/>
      <c r="L130" s="156"/>
    </row>
    <row r="131" spans="1:12" s="187" customFormat="1">
      <c r="A131" s="156"/>
      <c r="B131" s="80"/>
      <c r="C131" s="148"/>
      <c r="D131" s="149"/>
      <c r="E131" s="144"/>
      <c r="F131" s="267"/>
      <c r="G131" s="156"/>
      <c r="H131" s="156"/>
      <c r="I131" s="156"/>
      <c r="J131" s="156"/>
      <c r="K131" s="156"/>
      <c r="L131" s="156"/>
    </row>
    <row r="132" spans="1:12" s="187" customFormat="1">
      <c r="A132" s="156"/>
      <c r="B132" s="80"/>
      <c r="C132" s="148"/>
      <c r="D132" s="149"/>
      <c r="E132" s="144"/>
      <c r="F132" s="267"/>
      <c r="G132" s="156"/>
      <c r="H132" s="156"/>
      <c r="I132" s="156"/>
      <c r="J132" s="156"/>
      <c r="K132" s="156"/>
      <c r="L132" s="156"/>
    </row>
    <row r="133" spans="1:12" s="187" customFormat="1" ht="89.25">
      <c r="A133" s="154" t="s">
        <v>722</v>
      </c>
      <c r="B133" s="80" t="s">
        <v>723</v>
      </c>
      <c r="C133" s="148"/>
      <c r="D133" s="149"/>
      <c r="E133" s="144"/>
      <c r="F133" s="267"/>
      <c r="G133" s="156"/>
      <c r="H133" s="156"/>
      <c r="I133" s="156"/>
      <c r="J133" s="156"/>
      <c r="K133" s="156"/>
      <c r="L133" s="156"/>
    </row>
    <row r="134" spans="1:12" s="187" customFormat="1">
      <c r="A134" s="154"/>
      <c r="B134" s="105" t="s">
        <v>724</v>
      </c>
      <c r="C134" s="148"/>
      <c r="D134" s="149"/>
      <c r="E134" s="144"/>
      <c r="F134" s="267"/>
      <c r="G134" s="156"/>
      <c r="H134" s="156"/>
      <c r="I134" s="156"/>
      <c r="J134" s="156"/>
      <c r="K134" s="156"/>
      <c r="L134" s="156"/>
    </row>
    <row r="135" spans="1:12" s="187" customFormat="1">
      <c r="A135" s="154"/>
      <c r="B135" s="105" t="s">
        <v>725</v>
      </c>
      <c r="C135" s="148" t="s">
        <v>32</v>
      </c>
      <c r="D135" s="149">
        <v>8</v>
      </c>
      <c r="E135" s="144"/>
      <c r="F135" s="267">
        <f>E135*D135</f>
        <v>0</v>
      </c>
      <c r="G135" s="156"/>
      <c r="H135" s="156"/>
      <c r="I135" s="156"/>
      <c r="J135" s="156"/>
      <c r="K135" s="156"/>
      <c r="L135" s="156"/>
    </row>
    <row r="136" spans="1:12" s="187" customFormat="1">
      <c r="A136" s="156"/>
      <c r="B136" s="80"/>
      <c r="C136" s="148"/>
      <c r="D136" s="149"/>
      <c r="E136" s="144"/>
      <c r="F136" s="267"/>
      <c r="G136" s="156"/>
      <c r="H136" s="156"/>
      <c r="I136" s="156"/>
      <c r="J136" s="156"/>
      <c r="K136" s="156"/>
      <c r="L136" s="156"/>
    </row>
    <row r="137" spans="1:12" s="187" customFormat="1">
      <c r="A137" s="156"/>
      <c r="B137" s="80"/>
      <c r="C137" s="148"/>
      <c r="D137" s="149"/>
      <c r="E137" s="144"/>
      <c r="F137" s="267"/>
      <c r="G137" s="156"/>
      <c r="H137" s="156"/>
      <c r="I137" s="156"/>
      <c r="J137" s="156"/>
      <c r="K137" s="156"/>
      <c r="L137" s="156"/>
    </row>
    <row r="138" spans="1:12" s="187" customFormat="1" ht="38.25">
      <c r="A138" s="154" t="s">
        <v>469</v>
      </c>
      <c r="B138" s="80" t="s">
        <v>726</v>
      </c>
      <c r="C138" s="148"/>
      <c r="D138" s="149"/>
      <c r="E138" s="144"/>
      <c r="F138" s="267"/>
      <c r="G138" s="156"/>
      <c r="H138" s="156"/>
      <c r="I138" s="156"/>
      <c r="J138" s="156"/>
      <c r="K138" s="156"/>
      <c r="L138" s="156"/>
    </row>
    <row r="139" spans="1:12" s="187" customFormat="1">
      <c r="A139" s="154"/>
      <c r="B139" s="105" t="s">
        <v>727</v>
      </c>
      <c r="C139" s="148"/>
      <c r="D139" s="149"/>
      <c r="E139" s="144"/>
      <c r="F139" s="267"/>
      <c r="G139" s="156"/>
      <c r="H139" s="156"/>
      <c r="I139" s="156"/>
      <c r="J139" s="156"/>
      <c r="K139" s="156"/>
      <c r="L139" s="156"/>
    </row>
    <row r="140" spans="1:12" s="187" customFormat="1">
      <c r="A140" s="154"/>
      <c r="B140" s="105" t="s">
        <v>714</v>
      </c>
      <c r="C140" s="156"/>
      <c r="D140" s="156"/>
      <c r="E140" s="144"/>
      <c r="F140" s="267"/>
      <c r="G140" s="156"/>
      <c r="H140" s="156"/>
      <c r="I140" s="156"/>
      <c r="J140" s="156"/>
      <c r="K140" s="156"/>
      <c r="L140" s="156"/>
    </row>
    <row r="141" spans="1:12" s="187" customFormat="1">
      <c r="A141" s="154"/>
      <c r="B141" s="105" t="s">
        <v>728</v>
      </c>
      <c r="C141" s="148" t="s">
        <v>32</v>
      </c>
      <c r="D141" s="149">
        <v>1</v>
      </c>
      <c r="E141" s="144"/>
      <c r="F141" s="267">
        <f>E141*D141</f>
        <v>0</v>
      </c>
      <c r="G141" s="156"/>
      <c r="H141" s="156"/>
      <c r="I141" s="156"/>
      <c r="J141" s="156"/>
      <c r="K141" s="156"/>
      <c r="L141" s="156"/>
    </row>
    <row r="142" spans="1:12" s="187" customFormat="1">
      <c r="A142" s="156"/>
      <c r="B142" s="80"/>
      <c r="C142" s="148"/>
      <c r="D142" s="149"/>
      <c r="E142" s="150"/>
      <c r="F142" s="256"/>
      <c r="G142" s="156"/>
      <c r="H142" s="156"/>
      <c r="I142" s="156"/>
      <c r="J142" s="156"/>
      <c r="K142" s="156"/>
      <c r="L142" s="156"/>
    </row>
    <row r="143" spans="1:12" s="187" customFormat="1">
      <c r="A143" s="156"/>
      <c r="B143" s="80"/>
      <c r="C143" s="148"/>
      <c r="D143" s="149"/>
      <c r="E143" s="150"/>
      <c r="F143" s="256"/>
      <c r="G143" s="156"/>
      <c r="H143" s="156"/>
      <c r="I143" s="156"/>
      <c r="J143" s="156"/>
      <c r="K143" s="156"/>
      <c r="L143" s="156"/>
    </row>
    <row r="144" spans="1:12" s="187" customFormat="1" ht="63.75">
      <c r="A144" s="154" t="s">
        <v>476</v>
      </c>
      <c r="B144" s="80" t="s">
        <v>729</v>
      </c>
      <c r="C144" s="77"/>
      <c r="D144" s="143"/>
      <c r="E144" s="144"/>
      <c r="F144" s="267"/>
      <c r="G144" s="156"/>
      <c r="H144" s="156"/>
      <c r="I144" s="156"/>
      <c r="J144" s="156"/>
      <c r="K144" s="156"/>
      <c r="L144" s="156"/>
    </row>
    <row r="145" spans="1:12" s="187" customFormat="1" ht="63.75">
      <c r="A145" s="154" t="s">
        <v>500</v>
      </c>
      <c r="B145" s="105" t="s">
        <v>730</v>
      </c>
      <c r="C145" s="77"/>
      <c r="D145" s="143"/>
      <c r="E145" s="144"/>
      <c r="F145" s="267"/>
      <c r="G145" s="156"/>
      <c r="H145" s="156"/>
      <c r="I145" s="156"/>
      <c r="J145" s="156"/>
      <c r="K145" s="156"/>
      <c r="L145" s="156"/>
    </row>
    <row r="146" spans="1:12" s="187" customFormat="1">
      <c r="A146" s="154"/>
      <c r="B146" s="105"/>
      <c r="C146" s="77"/>
      <c r="D146" s="143"/>
      <c r="E146" s="144"/>
      <c r="F146" s="267"/>
      <c r="G146" s="156"/>
      <c r="H146" s="156"/>
      <c r="I146" s="156"/>
      <c r="J146" s="156"/>
      <c r="K146" s="156"/>
      <c r="L146" s="156"/>
    </row>
    <row r="147" spans="1:12" s="187" customFormat="1">
      <c r="A147" s="154" t="s">
        <v>500</v>
      </c>
      <c r="B147" s="105" t="s">
        <v>731</v>
      </c>
      <c r="C147" s="148" t="s">
        <v>267</v>
      </c>
      <c r="D147" s="149">
        <v>1</v>
      </c>
      <c r="E147" s="144"/>
      <c r="F147" s="267">
        <f>E147*D147</f>
        <v>0</v>
      </c>
      <c r="G147" s="156"/>
      <c r="H147" s="156"/>
      <c r="I147" s="156"/>
      <c r="J147" s="156"/>
      <c r="K147" s="156"/>
      <c r="L147" s="156"/>
    </row>
    <row r="148" spans="1:12" s="187" customFormat="1">
      <c r="A148" s="154" t="s">
        <v>500</v>
      </c>
      <c r="B148" s="105" t="s">
        <v>732</v>
      </c>
      <c r="C148" s="148"/>
      <c r="D148" s="149"/>
      <c r="E148" s="144"/>
      <c r="F148" s="267"/>
      <c r="G148" s="156"/>
      <c r="H148" s="156"/>
      <c r="I148" s="156"/>
      <c r="J148" s="156"/>
      <c r="K148" s="156"/>
      <c r="L148" s="156"/>
    </row>
    <row r="149" spans="1:12" s="187" customFormat="1">
      <c r="A149" s="154" t="s">
        <v>500</v>
      </c>
      <c r="B149" s="105" t="s">
        <v>733</v>
      </c>
      <c r="C149" s="77" t="s">
        <v>267</v>
      </c>
      <c r="D149" s="143">
        <v>6</v>
      </c>
      <c r="E149" s="144"/>
      <c r="F149" s="267">
        <f>E149*D149</f>
        <v>0</v>
      </c>
      <c r="G149" s="156"/>
      <c r="H149" s="156"/>
      <c r="I149" s="156"/>
      <c r="J149" s="156"/>
      <c r="K149" s="156"/>
      <c r="L149" s="156"/>
    </row>
    <row r="150" spans="1:12" s="187" customFormat="1">
      <c r="A150" s="154" t="s">
        <v>500</v>
      </c>
      <c r="B150" s="105" t="s">
        <v>734</v>
      </c>
      <c r="C150" s="77"/>
      <c r="D150" s="143"/>
      <c r="E150" s="150"/>
      <c r="F150" s="256"/>
      <c r="G150" s="156"/>
      <c r="H150" s="156"/>
      <c r="I150" s="156"/>
      <c r="J150" s="156"/>
      <c r="K150" s="156"/>
      <c r="L150" s="156"/>
    </row>
    <row r="151" spans="1:12" s="187" customFormat="1">
      <c r="A151" s="154"/>
      <c r="B151" s="105"/>
      <c r="C151" s="77"/>
      <c r="D151" s="143"/>
      <c r="E151" s="150"/>
      <c r="F151" s="256"/>
      <c r="G151" s="156"/>
      <c r="H151" s="156"/>
      <c r="I151" s="156"/>
      <c r="J151" s="156"/>
      <c r="K151" s="156"/>
      <c r="L151" s="156"/>
    </row>
    <row r="152" spans="1:12" s="187" customFormat="1" ht="25.5">
      <c r="A152" s="154"/>
      <c r="B152" s="80" t="s">
        <v>735</v>
      </c>
      <c r="C152" s="77"/>
      <c r="D152" s="143"/>
      <c r="E152" s="150"/>
      <c r="F152" s="256"/>
      <c r="G152" s="156"/>
      <c r="H152" s="156"/>
      <c r="I152" s="156"/>
      <c r="J152" s="156"/>
      <c r="K152" s="156"/>
      <c r="L152" s="156"/>
    </row>
    <row r="153" spans="1:12" s="187" customFormat="1" ht="25.5">
      <c r="A153" s="154"/>
      <c r="B153" s="105" t="s">
        <v>736</v>
      </c>
      <c r="C153" s="77"/>
      <c r="D153" s="143"/>
      <c r="E153" s="150"/>
      <c r="F153" s="256"/>
      <c r="G153" s="156"/>
      <c r="H153" s="156"/>
      <c r="I153" s="156"/>
      <c r="J153" s="156"/>
      <c r="K153" s="156"/>
      <c r="L153" s="156"/>
    </row>
    <row r="154" spans="1:12" s="187" customFormat="1">
      <c r="A154" s="154"/>
      <c r="B154" s="105"/>
      <c r="C154" s="77"/>
      <c r="D154" s="143"/>
      <c r="E154" s="150"/>
      <c r="F154" s="256"/>
      <c r="G154" s="156"/>
      <c r="H154" s="156"/>
      <c r="I154" s="156"/>
      <c r="J154" s="156"/>
      <c r="K154" s="156"/>
      <c r="L154" s="156"/>
    </row>
    <row r="155" spans="1:12" s="188" customFormat="1">
      <c r="A155" s="120"/>
      <c r="B155" s="105"/>
      <c r="C155" s="148"/>
      <c r="D155" s="149"/>
      <c r="E155" s="146"/>
      <c r="F155" s="268"/>
      <c r="G155" s="186"/>
      <c r="H155" s="186"/>
      <c r="I155" s="186"/>
      <c r="J155" s="186"/>
      <c r="K155" s="186"/>
      <c r="L155" s="186"/>
    </row>
    <row r="156" spans="1:12" s="187" customFormat="1" ht="76.5">
      <c r="A156" s="154" t="s">
        <v>477</v>
      </c>
      <c r="B156" s="80" t="s">
        <v>737</v>
      </c>
      <c r="C156" s="148"/>
      <c r="D156" s="149"/>
      <c r="E156" s="150"/>
      <c r="F156" s="256"/>
      <c r="G156" s="156"/>
      <c r="H156" s="156"/>
      <c r="I156" s="156"/>
      <c r="J156" s="156"/>
      <c r="K156" s="156"/>
      <c r="L156" s="156"/>
    </row>
    <row r="157" spans="1:12" s="187" customFormat="1">
      <c r="A157" s="154"/>
      <c r="B157" s="105"/>
      <c r="C157" s="148"/>
      <c r="D157" s="149"/>
      <c r="E157" s="150"/>
      <c r="F157" s="256"/>
      <c r="G157" s="156"/>
      <c r="H157" s="156"/>
      <c r="I157" s="156"/>
      <c r="J157" s="156"/>
      <c r="K157" s="156"/>
      <c r="L157" s="156"/>
    </row>
    <row r="158" spans="1:12" s="187" customFormat="1">
      <c r="A158" s="154"/>
      <c r="B158" s="105" t="s">
        <v>738</v>
      </c>
      <c r="C158" s="77" t="s">
        <v>267</v>
      </c>
      <c r="D158" s="143">
        <v>22</v>
      </c>
      <c r="E158" s="144"/>
      <c r="F158" s="267">
        <f t="shared" ref="F158:F163" si="0">E158*D158</f>
        <v>0</v>
      </c>
      <c r="G158" s="156"/>
      <c r="H158" s="156"/>
      <c r="I158" s="156"/>
      <c r="J158" s="156"/>
      <c r="K158" s="156"/>
      <c r="L158" s="156"/>
    </row>
    <row r="159" spans="1:12" s="187" customFormat="1">
      <c r="A159" s="154"/>
      <c r="B159" s="105" t="s">
        <v>739</v>
      </c>
      <c r="C159" s="77" t="s">
        <v>267</v>
      </c>
      <c r="D159" s="143">
        <v>14</v>
      </c>
      <c r="E159" s="144"/>
      <c r="F159" s="267">
        <f t="shared" si="0"/>
        <v>0</v>
      </c>
      <c r="G159" s="156"/>
      <c r="H159" s="156"/>
      <c r="I159" s="156"/>
      <c r="J159" s="156"/>
      <c r="K159" s="156"/>
      <c r="L159" s="156"/>
    </row>
    <row r="160" spans="1:12" s="188" customFormat="1">
      <c r="A160" s="120"/>
      <c r="B160" s="105" t="s">
        <v>740</v>
      </c>
      <c r="C160" s="77" t="s">
        <v>267</v>
      </c>
      <c r="D160" s="143">
        <v>26</v>
      </c>
      <c r="E160" s="144"/>
      <c r="F160" s="267">
        <f t="shared" si="0"/>
        <v>0</v>
      </c>
      <c r="G160" s="186"/>
      <c r="H160" s="186"/>
      <c r="I160" s="186"/>
      <c r="J160" s="186"/>
      <c r="K160" s="186"/>
      <c r="L160" s="186"/>
    </row>
    <row r="161" spans="1:12" s="187" customFormat="1">
      <c r="A161" s="154"/>
      <c r="B161" s="105" t="s">
        <v>741</v>
      </c>
      <c r="C161" s="77" t="s">
        <v>267</v>
      </c>
      <c r="D161" s="143">
        <v>10</v>
      </c>
      <c r="E161" s="144"/>
      <c r="F161" s="267">
        <f t="shared" si="0"/>
        <v>0</v>
      </c>
      <c r="G161" s="156"/>
      <c r="H161" s="156"/>
      <c r="I161" s="156"/>
      <c r="J161" s="156"/>
      <c r="K161" s="156"/>
      <c r="L161" s="156"/>
    </row>
    <row r="162" spans="1:12" s="201" customFormat="1">
      <c r="A162" s="154"/>
      <c r="B162" s="105" t="s">
        <v>742</v>
      </c>
      <c r="C162" s="77" t="s">
        <v>267</v>
      </c>
      <c r="D162" s="143">
        <v>10</v>
      </c>
      <c r="E162" s="144"/>
      <c r="F162" s="267">
        <f t="shared" si="0"/>
        <v>0</v>
      </c>
      <c r="G162" s="200"/>
      <c r="H162" s="200"/>
      <c r="I162" s="200"/>
      <c r="J162" s="200"/>
      <c r="K162" s="200"/>
      <c r="L162" s="200"/>
    </row>
    <row r="163" spans="1:12" s="201" customFormat="1">
      <c r="A163" s="154"/>
      <c r="B163" s="105" t="s">
        <v>743</v>
      </c>
      <c r="C163" s="77" t="s">
        <v>267</v>
      </c>
      <c r="D163" s="143">
        <v>20</v>
      </c>
      <c r="E163" s="144"/>
      <c r="F163" s="267">
        <f t="shared" si="0"/>
        <v>0</v>
      </c>
      <c r="G163" s="200"/>
      <c r="H163" s="200"/>
      <c r="I163" s="200"/>
      <c r="J163" s="200"/>
      <c r="K163" s="200"/>
      <c r="L163" s="200"/>
    </row>
    <row r="164" spans="1:12" s="201" customFormat="1">
      <c r="A164" s="154"/>
      <c r="B164" s="106" t="s">
        <v>744</v>
      </c>
      <c r="C164" s="77"/>
      <c r="D164" s="143"/>
      <c r="E164" s="144"/>
      <c r="F164" s="267"/>
      <c r="G164" s="200"/>
      <c r="H164" s="200"/>
      <c r="I164" s="200"/>
      <c r="J164" s="200"/>
      <c r="K164" s="200"/>
      <c r="L164" s="200"/>
    </row>
    <row r="165" spans="1:12" s="201" customFormat="1">
      <c r="A165" s="154"/>
      <c r="B165" s="105"/>
      <c r="C165" s="77"/>
      <c r="D165" s="143"/>
      <c r="E165" s="144"/>
      <c r="F165" s="267"/>
      <c r="G165" s="200"/>
      <c r="H165" s="200"/>
      <c r="I165" s="200"/>
      <c r="J165" s="200"/>
      <c r="K165" s="200"/>
      <c r="L165" s="200"/>
    </row>
    <row r="166" spans="1:12" s="187" customFormat="1" ht="76.5">
      <c r="A166" s="154" t="s">
        <v>479</v>
      </c>
      <c r="B166" s="80" t="s">
        <v>745</v>
      </c>
      <c r="C166" s="77"/>
      <c r="D166" s="143"/>
      <c r="E166" s="150"/>
      <c r="F166" s="256"/>
      <c r="G166" s="156"/>
      <c r="H166" s="156"/>
      <c r="I166" s="156"/>
      <c r="J166" s="156"/>
      <c r="K166" s="156"/>
      <c r="L166" s="156"/>
    </row>
    <row r="167" spans="1:12" s="204" customFormat="1" ht="76.5">
      <c r="A167" s="202"/>
      <c r="B167" s="105" t="s">
        <v>746</v>
      </c>
      <c r="C167" s="94" t="s">
        <v>25</v>
      </c>
      <c r="D167" s="92">
        <v>25</v>
      </c>
      <c r="E167" s="144"/>
      <c r="F167" s="267">
        <f>E167*D167</f>
        <v>0</v>
      </c>
      <c r="G167" s="203"/>
      <c r="H167" s="203"/>
      <c r="I167" s="203"/>
      <c r="J167" s="203"/>
      <c r="K167" s="203"/>
      <c r="L167" s="203"/>
    </row>
    <row r="168" spans="1:12" s="201" customFormat="1">
      <c r="A168" s="154"/>
      <c r="B168" s="105"/>
      <c r="C168" s="148"/>
      <c r="D168" s="149"/>
      <c r="E168" s="144"/>
      <c r="F168" s="267"/>
      <c r="G168" s="200"/>
      <c r="H168" s="200"/>
      <c r="I168" s="200"/>
      <c r="J168" s="200"/>
      <c r="K168" s="200"/>
      <c r="L168" s="200"/>
    </row>
    <row r="169" spans="1:12" s="187" customFormat="1">
      <c r="A169" s="154"/>
      <c r="B169" s="105"/>
      <c r="C169" s="77"/>
      <c r="D169" s="143"/>
      <c r="E169" s="150"/>
      <c r="F169" s="256"/>
      <c r="G169" s="156"/>
      <c r="H169" s="156"/>
      <c r="I169" s="156"/>
      <c r="J169" s="156"/>
      <c r="K169" s="156"/>
      <c r="L169" s="156"/>
    </row>
    <row r="170" spans="1:12" s="187" customFormat="1" ht="38.25">
      <c r="A170" s="154" t="s">
        <v>481</v>
      </c>
      <c r="B170" s="96" t="s">
        <v>747</v>
      </c>
      <c r="C170" s="77"/>
      <c r="D170" s="143"/>
      <c r="E170" s="150"/>
      <c r="F170" s="256"/>
      <c r="G170" s="156"/>
      <c r="H170" s="156"/>
      <c r="I170" s="156"/>
      <c r="J170" s="156"/>
      <c r="K170" s="156"/>
      <c r="L170" s="156"/>
    </row>
    <row r="171" spans="1:12" s="201" customFormat="1">
      <c r="A171" s="154"/>
      <c r="B171" s="96"/>
      <c r="C171" s="148"/>
      <c r="D171" s="149"/>
      <c r="E171" s="144"/>
      <c r="F171" s="267"/>
      <c r="G171" s="200"/>
      <c r="H171" s="200"/>
      <c r="I171" s="200"/>
      <c r="J171" s="200"/>
      <c r="K171" s="200"/>
      <c r="L171" s="200"/>
    </row>
    <row r="172" spans="1:12" s="201" customFormat="1">
      <c r="A172" s="154"/>
      <c r="B172" s="105" t="s">
        <v>738</v>
      </c>
      <c r="C172" s="77" t="s">
        <v>32</v>
      </c>
      <c r="D172" s="200">
        <v>2</v>
      </c>
      <c r="E172" s="144"/>
      <c r="F172" s="267">
        <f>E172*D172</f>
        <v>0</v>
      </c>
      <c r="G172" s="200"/>
      <c r="H172" s="200"/>
      <c r="I172" s="200"/>
      <c r="J172" s="200"/>
      <c r="K172" s="200"/>
      <c r="L172" s="200"/>
    </row>
    <row r="173" spans="1:12" s="201" customFormat="1">
      <c r="A173" s="154"/>
      <c r="B173" s="105" t="s">
        <v>748</v>
      </c>
      <c r="C173" s="77" t="s">
        <v>32</v>
      </c>
      <c r="D173" s="200">
        <v>1</v>
      </c>
      <c r="E173" s="144"/>
      <c r="F173" s="267">
        <f>E173*D173</f>
        <v>0</v>
      </c>
      <c r="G173" s="200"/>
      <c r="H173" s="200"/>
      <c r="I173" s="200"/>
      <c r="J173" s="200"/>
      <c r="K173" s="200"/>
      <c r="L173" s="200"/>
    </row>
    <row r="174" spans="1:12" s="201" customFormat="1">
      <c r="A174" s="154"/>
      <c r="B174" s="96"/>
      <c r="C174" s="77"/>
      <c r="D174" s="143"/>
      <c r="E174" s="144"/>
      <c r="F174" s="267"/>
      <c r="G174" s="200"/>
      <c r="H174" s="200"/>
      <c r="I174" s="200"/>
      <c r="J174" s="200"/>
      <c r="K174" s="200"/>
      <c r="L174" s="200"/>
    </row>
    <row r="175" spans="1:12" s="201" customFormat="1">
      <c r="A175" s="154"/>
      <c r="B175" s="96"/>
      <c r="C175" s="77"/>
      <c r="D175" s="143"/>
      <c r="E175" s="144"/>
      <c r="F175" s="267"/>
      <c r="G175" s="200"/>
      <c r="H175" s="200"/>
      <c r="I175" s="200"/>
      <c r="J175" s="200"/>
      <c r="K175" s="200"/>
      <c r="L175" s="200"/>
    </row>
    <row r="176" spans="1:12" s="187" customFormat="1" ht="25.5">
      <c r="A176" s="154" t="s">
        <v>569</v>
      </c>
      <c r="B176" s="80" t="s">
        <v>749</v>
      </c>
      <c r="C176" s="77"/>
      <c r="D176" s="143"/>
      <c r="E176" s="150"/>
      <c r="F176" s="256"/>
      <c r="G176" s="156"/>
      <c r="H176" s="156"/>
      <c r="I176" s="156"/>
      <c r="J176" s="156"/>
      <c r="K176" s="156"/>
      <c r="L176" s="156"/>
    </row>
    <row r="177" spans="1:12" s="187" customFormat="1">
      <c r="A177" s="154"/>
      <c r="B177" s="80"/>
      <c r="C177" s="77"/>
      <c r="D177" s="143"/>
      <c r="E177" s="150"/>
      <c r="F177" s="256"/>
      <c r="G177" s="156"/>
      <c r="H177" s="156"/>
      <c r="I177" s="156"/>
      <c r="J177" s="156"/>
      <c r="K177" s="156"/>
      <c r="L177" s="156"/>
    </row>
    <row r="178" spans="1:12" s="187" customFormat="1">
      <c r="A178" s="154"/>
      <c r="B178" s="105" t="s">
        <v>750</v>
      </c>
      <c r="C178" s="77" t="s">
        <v>32</v>
      </c>
      <c r="D178" s="143">
        <v>3</v>
      </c>
      <c r="E178" s="144"/>
      <c r="F178" s="267">
        <f>E178*D178</f>
        <v>0</v>
      </c>
      <c r="G178" s="156"/>
      <c r="H178" s="156"/>
      <c r="I178" s="156"/>
      <c r="J178" s="156"/>
      <c r="K178" s="156"/>
      <c r="L178" s="156"/>
    </row>
    <row r="179" spans="1:12" s="187" customFormat="1">
      <c r="A179" s="154"/>
      <c r="B179" s="80"/>
      <c r="C179" s="77"/>
      <c r="D179" s="143"/>
      <c r="E179" s="144"/>
      <c r="F179" s="267"/>
      <c r="G179" s="156"/>
      <c r="H179" s="156"/>
      <c r="I179" s="156"/>
      <c r="J179" s="156"/>
      <c r="K179" s="156"/>
      <c r="L179" s="156"/>
    </row>
    <row r="180" spans="1:12" s="201" customFormat="1">
      <c r="A180" s="154"/>
      <c r="B180" s="106" t="s">
        <v>744</v>
      </c>
      <c r="C180" s="77"/>
      <c r="D180" s="143"/>
      <c r="E180" s="144"/>
      <c r="F180" s="267"/>
      <c r="G180" s="200"/>
      <c r="H180" s="200"/>
      <c r="I180" s="200"/>
      <c r="J180" s="200"/>
      <c r="K180" s="200"/>
      <c r="L180" s="200"/>
    </row>
    <row r="181" spans="1:12" s="187" customFormat="1" ht="38.25">
      <c r="A181" s="120" t="s">
        <v>215</v>
      </c>
      <c r="B181" s="80" t="s">
        <v>751</v>
      </c>
      <c r="C181" s="77" t="s">
        <v>25</v>
      </c>
      <c r="D181" s="143">
        <v>5</v>
      </c>
      <c r="E181" s="175"/>
      <c r="F181" s="265">
        <f>E181*D181</f>
        <v>0</v>
      </c>
      <c r="G181" s="156"/>
      <c r="H181" s="156"/>
      <c r="I181" s="156"/>
      <c r="J181" s="156"/>
      <c r="K181" s="156"/>
      <c r="L181" s="156"/>
    </row>
    <row r="182" spans="1:12" s="187" customFormat="1">
      <c r="A182" s="120"/>
      <c r="B182" s="80"/>
      <c r="C182" s="148"/>
      <c r="D182" s="149"/>
      <c r="E182" s="144"/>
      <c r="F182" s="267"/>
      <c r="G182" s="156"/>
      <c r="H182" s="156"/>
      <c r="I182" s="156"/>
      <c r="J182" s="156"/>
      <c r="K182" s="156"/>
      <c r="L182" s="156"/>
    </row>
    <row r="183" spans="1:12" s="191" customFormat="1">
      <c r="A183" s="154"/>
      <c r="B183" s="106" t="s">
        <v>744</v>
      </c>
      <c r="C183" s="189"/>
      <c r="D183" s="190"/>
      <c r="E183" s="144"/>
      <c r="F183" s="267"/>
      <c r="G183" s="109"/>
      <c r="H183" s="109"/>
      <c r="I183" s="109"/>
      <c r="J183" s="109"/>
      <c r="K183" s="109"/>
      <c r="L183" s="109"/>
    </row>
    <row r="184" spans="1:12" s="187" customFormat="1" ht="25.5">
      <c r="A184" s="120" t="s">
        <v>219</v>
      </c>
      <c r="B184" s="80" t="s">
        <v>752</v>
      </c>
      <c r="C184" s="77" t="s">
        <v>533</v>
      </c>
      <c r="D184" s="143">
        <v>1</v>
      </c>
      <c r="E184" s="175"/>
      <c r="F184" s="265">
        <f>E184*D184</f>
        <v>0</v>
      </c>
      <c r="G184" s="156"/>
      <c r="H184" s="156"/>
      <c r="I184" s="156"/>
      <c r="J184" s="156"/>
      <c r="K184" s="156"/>
      <c r="L184" s="156"/>
    </row>
    <row r="185" spans="1:12" s="187" customFormat="1">
      <c r="A185" s="120"/>
      <c r="B185" s="80"/>
      <c r="C185" s="148"/>
      <c r="D185" s="149"/>
      <c r="E185" s="144"/>
      <c r="F185" s="267"/>
      <c r="G185" s="156"/>
      <c r="H185" s="156"/>
      <c r="I185" s="156"/>
      <c r="J185" s="156"/>
      <c r="K185" s="156"/>
      <c r="L185" s="156"/>
    </row>
    <row r="186" spans="1:12" s="191" customFormat="1">
      <c r="A186" s="154"/>
      <c r="B186" s="106" t="s">
        <v>744</v>
      </c>
      <c r="C186" s="189"/>
      <c r="D186" s="190"/>
      <c r="E186" s="144"/>
      <c r="F186" s="267"/>
      <c r="G186" s="109"/>
      <c r="H186" s="109"/>
      <c r="I186" s="109"/>
      <c r="J186" s="109"/>
      <c r="K186" s="109"/>
      <c r="L186" s="109"/>
    </row>
    <row r="187" spans="1:12" s="201" customFormat="1" ht="25.5">
      <c r="A187" s="120" t="s">
        <v>224</v>
      </c>
      <c r="B187" s="80" t="s">
        <v>753</v>
      </c>
      <c r="C187" s="77" t="s">
        <v>533</v>
      </c>
      <c r="D187" s="143">
        <v>1</v>
      </c>
      <c r="E187" s="205"/>
      <c r="F187" s="265">
        <f>E187*D187</f>
        <v>0</v>
      </c>
      <c r="G187" s="200"/>
      <c r="H187" s="200"/>
      <c r="I187" s="200"/>
      <c r="J187" s="200"/>
      <c r="K187" s="200"/>
      <c r="L187" s="200"/>
    </row>
    <row r="188" spans="1:12" s="201" customFormat="1">
      <c r="A188" s="206"/>
      <c r="B188" s="80"/>
      <c r="C188" s="148"/>
      <c r="D188" s="149"/>
      <c r="E188" s="144"/>
      <c r="F188" s="265"/>
      <c r="G188" s="200"/>
      <c r="H188" s="200"/>
      <c r="I188" s="200"/>
      <c r="J188" s="200"/>
      <c r="K188" s="200"/>
      <c r="L188" s="200"/>
    </row>
    <row r="189" spans="1:12" s="201" customFormat="1">
      <c r="A189" s="120"/>
      <c r="B189" s="80"/>
      <c r="C189" s="77"/>
      <c r="D189" s="143"/>
      <c r="E189" s="144"/>
      <c r="F189" s="265"/>
      <c r="G189" s="200"/>
      <c r="H189" s="200"/>
      <c r="I189" s="200"/>
      <c r="J189" s="200"/>
      <c r="K189" s="200"/>
      <c r="L189" s="200"/>
    </row>
    <row r="190" spans="1:12" s="201" customFormat="1">
      <c r="A190" s="120" t="s">
        <v>228</v>
      </c>
      <c r="B190" s="80" t="s">
        <v>754</v>
      </c>
      <c r="C190" s="77" t="s">
        <v>533</v>
      </c>
      <c r="D190" s="143">
        <v>1</v>
      </c>
      <c r="E190" s="176"/>
      <c r="F190" s="265">
        <f>E190*D190</f>
        <v>0</v>
      </c>
      <c r="G190" s="200"/>
      <c r="H190" s="200"/>
      <c r="I190" s="200"/>
      <c r="J190" s="200"/>
      <c r="K190" s="200"/>
      <c r="L190" s="200"/>
    </row>
    <row r="191" spans="1:12" s="201" customFormat="1">
      <c r="A191" s="154"/>
      <c r="B191" s="80"/>
      <c r="C191" s="77"/>
      <c r="D191" s="143"/>
      <c r="E191" s="144"/>
      <c r="F191" s="267"/>
      <c r="G191" s="200"/>
      <c r="H191" s="200"/>
      <c r="I191" s="200"/>
      <c r="J191" s="200"/>
      <c r="K191" s="200"/>
      <c r="L191" s="200"/>
    </row>
    <row r="192" spans="1:12" s="187" customFormat="1">
      <c r="A192" s="154"/>
      <c r="B192" s="80"/>
      <c r="C192" s="148"/>
      <c r="D192" s="149"/>
      <c r="E192" s="144"/>
      <c r="F192" s="267"/>
      <c r="G192" s="156"/>
      <c r="H192" s="156"/>
      <c r="I192" s="156"/>
      <c r="J192" s="156"/>
      <c r="K192" s="156"/>
      <c r="L192" s="156"/>
    </row>
    <row r="193" spans="1:12" s="187" customFormat="1" ht="25.5">
      <c r="A193" s="154" t="s">
        <v>232</v>
      </c>
      <c r="B193" s="80" t="s">
        <v>755</v>
      </c>
      <c r="C193" s="77" t="s">
        <v>533</v>
      </c>
      <c r="D193" s="143">
        <v>1</v>
      </c>
      <c r="E193" s="144"/>
      <c r="F193" s="265">
        <f>E193*D193</f>
        <v>0</v>
      </c>
      <c r="G193" s="156"/>
      <c r="H193" s="156"/>
      <c r="I193" s="156"/>
      <c r="J193" s="156"/>
      <c r="K193" s="156"/>
      <c r="L193" s="156"/>
    </row>
    <row r="194" spans="1:12" s="187" customFormat="1">
      <c r="A194" s="154"/>
      <c r="B194" s="106" t="s">
        <v>744</v>
      </c>
      <c r="C194" s="77"/>
      <c r="D194" s="143"/>
      <c r="E194" s="144"/>
      <c r="F194" s="144"/>
      <c r="G194" s="156"/>
      <c r="H194" s="156"/>
      <c r="I194" s="156"/>
      <c r="J194" s="156"/>
      <c r="K194" s="156"/>
      <c r="L194" s="156"/>
    </row>
    <row r="195" spans="1:12" s="187" customFormat="1">
      <c r="A195" s="154"/>
      <c r="B195" s="106"/>
      <c r="C195" s="148"/>
      <c r="D195" s="149"/>
      <c r="E195" s="144"/>
      <c r="F195" s="144"/>
      <c r="G195" s="156"/>
      <c r="H195" s="156"/>
      <c r="I195" s="156"/>
      <c r="J195" s="156"/>
      <c r="K195" s="156"/>
      <c r="L195" s="156"/>
    </row>
    <row r="196" spans="1:12" s="187" customFormat="1" ht="25.5">
      <c r="A196" s="154"/>
      <c r="B196" s="177" t="s">
        <v>651</v>
      </c>
      <c r="C196" s="77"/>
      <c r="D196" s="143"/>
      <c r="E196" s="144"/>
      <c r="F196" s="144"/>
      <c r="G196" s="156"/>
      <c r="H196" s="156"/>
      <c r="I196" s="156"/>
      <c r="J196" s="156"/>
      <c r="K196" s="156"/>
      <c r="L196" s="156"/>
    </row>
    <row r="197" spans="1:12" s="201" customFormat="1" ht="13.5" thickBot="1">
      <c r="A197" s="138"/>
      <c r="B197" s="207"/>
      <c r="C197" s="140"/>
      <c r="D197" s="141"/>
      <c r="E197" s="142"/>
      <c r="F197" s="142"/>
      <c r="G197" s="200"/>
      <c r="H197" s="200"/>
      <c r="I197" s="200"/>
      <c r="J197" s="200"/>
      <c r="K197" s="200"/>
      <c r="L197" s="200"/>
    </row>
    <row r="198" spans="1:12" s="201" customFormat="1">
      <c r="A198" s="206"/>
      <c r="B198" s="156"/>
      <c r="C198" s="148"/>
      <c r="D198" s="149"/>
      <c r="E198" s="150"/>
      <c r="F198" s="150"/>
      <c r="G198" s="200"/>
      <c r="H198" s="200"/>
      <c r="I198" s="200"/>
      <c r="J198" s="200"/>
      <c r="K198" s="200"/>
      <c r="L198" s="200"/>
    </row>
    <row r="199" spans="1:12" s="201" customFormat="1" ht="15">
      <c r="A199" s="145"/>
      <c r="B199" s="219" t="s">
        <v>765</v>
      </c>
      <c r="C199" s="215"/>
      <c r="D199" s="216"/>
      <c r="E199" s="217" t="s">
        <v>601</v>
      </c>
      <c r="F199" s="217">
        <f>SUM(F37:F197)</f>
        <v>0</v>
      </c>
      <c r="G199" s="200"/>
      <c r="H199" s="200"/>
      <c r="I199" s="200"/>
      <c r="J199" s="200"/>
      <c r="K199" s="200"/>
      <c r="L199" s="200"/>
    </row>
    <row r="200" spans="1:12" s="158" customFormat="1" ht="13.5" thickBot="1">
      <c r="A200" s="138"/>
      <c r="B200" s="208"/>
      <c r="C200" s="140"/>
      <c r="D200" s="141"/>
      <c r="E200" s="142"/>
      <c r="F200" s="142"/>
      <c r="G200" s="79"/>
      <c r="H200" s="79"/>
      <c r="I200" s="79"/>
      <c r="J200" s="79"/>
      <c r="K200" s="79"/>
      <c r="L200" s="79"/>
    </row>
    <row r="201" spans="1:12" s="201" customFormat="1">
      <c r="A201" s="154"/>
      <c r="B201" s="80"/>
      <c r="C201" s="77"/>
      <c r="D201" s="143"/>
      <c r="E201" s="144"/>
      <c r="F201" s="144"/>
      <c r="G201" s="200"/>
      <c r="H201" s="200"/>
      <c r="I201" s="200"/>
      <c r="J201" s="200"/>
      <c r="K201" s="200"/>
      <c r="L201" s="200"/>
    </row>
    <row r="202" spans="1:12">
      <c r="A202" s="162"/>
      <c r="B202" s="168"/>
      <c r="C202" s="169"/>
      <c r="D202" s="170"/>
    </row>
    <row r="203" spans="1:12" s="179" customFormat="1" ht="15">
      <c r="A203" s="56"/>
      <c r="B203" s="57"/>
      <c r="C203" s="57"/>
      <c r="D203" s="58"/>
      <c r="E203" s="59"/>
      <c r="F203" s="60"/>
    </row>
    <row r="204" spans="1:12">
      <c r="A204" s="108"/>
      <c r="C204" s="209"/>
      <c r="E204" s="210"/>
    </row>
  </sheetData>
  <sheetProtection selectLockedCells="1"/>
  <conditionalFormatting sqref="F31">
    <cfRule type="cellIs" dxfId="1" priority="1" stopIfTrue="1" operator="equal">
      <formula>0</formula>
    </cfRule>
  </conditionalFormatting>
  <pageMargins left="0.74803149606299213" right="0.31496062992125984" top="0.98425196850393704" bottom="0.47244094488188981" header="0" footer="0"/>
  <pageSetup paperSize="9" orientation="portrait" r:id="rId1"/>
  <headerFooter alignWithMargins="0">
    <oddHeader>&amp;LARCTUR d.o.o.
Industrijska cesta 1a
5000 Nova Gorica&amp;CPopisi strojne instalacije&amp;Ršt načrta S 1511-JK-21
PALAČA BASEGGIO</oddHeader>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
  <sheetViews>
    <sheetView zoomScale="120" zoomScaleNormal="120" zoomScaleSheetLayoutView="100" workbookViewId="0">
      <selection activeCell="E11" sqref="E11"/>
    </sheetView>
  </sheetViews>
  <sheetFormatPr defaultColWidth="9.140625" defaultRowHeight="12.75"/>
  <cols>
    <col min="1" max="1" width="9.140625" style="32"/>
    <col min="2" max="2" width="45.42578125" style="32" customWidth="1"/>
    <col min="3" max="3" width="5.5703125" style="32" bestFit="1" customWidth="1"/>
    <col min="4" max="4" width="6.85546875" style="32" customWidth="1"/>
    <col min="5" max="5" width="10.85546875" style="32" customWidth="1"/>
    <col min="6" max="16384" width="9.140625" style="32"/>
  </cols>
  <sheetData>
    <row r="1" spans="1:6">
      <c r="A1" s="499" t="s">
        <v>493</v>
      </c>
      <c r="B1" s="499" t="s">
        <v>492</v>
      </c>
      <c r="C1" s="41"/>
      <c r="D1" s="42"/>
      <c r="E1" s="42"/>
      <c r="F1" s="42"/>
    </row>
    <row r="2" spans="1:6">
      <c r="A2" s="35"/>
      <c r="B2" s="35"/>
      <c r="C2" s="28"/>
      <c r="D2" s="36"/>
      <c r="E2" s="36"/>
      <c r="F2" s="36"/>
    </row>
    <row r="3" spans="1:6" ht="13.5" thickBot="1">
      <c r="A3" s="37"/>
      <c r="B3" s="37"/>
      <c r="C3" s="38"/>
      <c r="D3" s="39"/>
      <c r="E3" s="39"/>
      <c r="F3" s="36"/>
    </row>
    <row r="4" spans="1:6" ht="27" thickTop="1" thickBot="1">
      <c r="A4" s="302" t="s">
        <v>769</v>
      </c>
      <c r="B4" s="303" t="s">
        <v>770</v>
      </c>
      <c r="C4" s="304" t="s">
        <v>771</v>
      </c>
      <c r="D4" s="305" t="s">
        <v>772</v>
      </c>
      <c r="E4" s="306" t="s">
        <v>773</v>
      </c>
      <c r="F4" s="307" t="s">
        <v>774</v>
      </c>
    </row>
    <row r="5" spans="1:6" ht="13.5" thickTop="1">
      <c r="A5" s="500"/>
      <c r="B5" s="501"/>
      <c r="C5" s="502"/>
      <c r="D5" s="503"/>
      <c r="E5" s="504"/>
      <c r="F5" s="504"/>
    </row>
    <row r="6" spans="1:6">
      <c r="A6" s="500" t="s">
        <v>414</v>
      </c>
      <c r="B6" s="501" t="s">
        <v>816</v>
      </c>
      <c r="C6" s="505"/>
      <c r="D6" s="506"/>
      <c r="E6" s="507"/>
      <c r="F6" s="507"/>
    </row>
    <row r="7" spans="1:6" ht="76.5">
      <c r="A7" s="508" t="s">
        <v>819</v>
      </c>
      <c r="B7" s="509" t="s">
        <v>815</v>
      </c>
      <c r="C7" s="510" t="s">
        <v>196</v>
      </c>
      <c r="D7" s="511">
        <v>1</v>
      </c>
      <c r="E7" s="512"/>
      <c r="F7" s="364">
        <f t="shared" ref="F7" si="0">ROUND(ROUND(E7,2)*D7,2)</f>
        <v>0</v>
      </c>
    </row>
    <row r="8" spans="1:6">
      <c r="A8" s="513"/>
      <c r="B8" s="509"/>
      <c r="C8" s="510"/>
      <c r="D8" s="506"/>
      <c r="E8" s="514"/>
      <c r="F8" s="515"/>
    </row>
    <row r="9" spans="1:6">
      <c r="A9" s="513" t="s">
        <v>817</v>
      </c>
      <c r="B9" s="509" t="s">
        <v>818</v>
      </c>
      <c r="C9" s="510"/>
      <c r="D9" s="506"/>
      <c r="E9" s="514"/>
      <c r="F9" s="515"/>
    </row>
    <row r="10" spans="1:6" ht="25.5">
      <c r="A10" s="513" t="s">
        <v>820</v>
      </c>
      <c r="B10" s="509" t="s">
        <v>491</v>
      </c>
      <c r="C10" s="510" t="s">
        <v>23</v>
      </c>
      <c r="D10" s="511">
        <v>1</v>
      </c>
      <c r="E10" s="512"/>
      <c r="F10" s="364">
        <f t="shared" ref="F10" si="1">ROUND(ROUND(E10,2)*D10,2)</f>
        <v>0</v>
      </c>
    </row>
    <row r="11" spans="1:6" ht="13.5" thickBot="1">
      <c r="A11" s="513"/>
      <c r="B11" s="509"/>
      <c r="C11" s="510"/>
      <c r="D11" s="506"/>
      <c r="E11" s="507"/>
      <c r="F11" s="507"/>
    </row>
    <row r="12" spans="1:6" ht="14.25" thickTop="1" thickBot="1">
      <c r="A12" s="365"/>
      <c r="B12" s="366" t="s">
        <v>760</v>
      </c>
      <c r="C12" s="367" t="s">
        <v>376</v>
      </c>
      <c r="D12" s="368"/>
      <c r="E12" s="369"/>
      <c r="F12" s="370">
        <f>SUM(F7:F11)</f>
        <v>0</v>
      </c>
    </row>
    <row r="13" spans="1:6" ht="13.5" thickTop="1">
      <c r="A13" s="516"/>
      <c r="B13" s="517"/>
      <c r="C13" s="502"/>
      <c r="D13" s="503"/>
      <c r="E13" s="504"/>
      <c r="F13" s="504"/>
    </row>
    <row r="15" spans="1:6">
      <c r="A15" s="518"/>
      <c r="C15" s="519"/>
      <c r="D15" s="519"/>
      <c r="E15" s="520"/>
      <c r="F15" s="520"/>
    </row>
    <row r="16" spans="1:6">
      <c r="A16" s="521"/>
      <c r="B16" s="522"/>
      <c r="C16" s="55"/>
      <c r="D16" s="55"/>
      <c r="E16" s="55"/>
      <c r="F16" s="523"/>
    </row>
    <row r="17" spans="5:6">
      <c r="E17" s="524"/>
      <c r="F17" s="524"/>
    </row>
  </sheetData>
  <sheetProtection selectLockedCells="1"/>
  <conditionalFormatting sqref="F4">
    <cfRule type="cellIs" dxfId="0" priority="1" stopIfTrue="1" operator="equal">
      <formula>0</formula>
    </cfRule>
  </conditionalFormatting>
  <pageMargins left="0.9055118110236221" right="0.70866141732283472" top="0.74803149606299213" bottom="0.74803149606299213" header="0.31496062992125984" footer="0.31496062992125984"/>
  <pageSetup orientation="portrait" r:id="rId1"/>
  <headerFooter>
    <oddFooter>&amp;Lpopis del&amp;C&amp;P7&amp;N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Rekapitulacija</vt:lpstr>
      <vt:lpstr>A.0. rušitvena dela</vt:lpstr>
      <vt:lpstr>A.II. sanacijska dela</vt:lpstr>
      <vt:lpstr>C.I. močnostne</vt:lpstr>
      <vt:lpstr>C.II. signalnokomunikacijske</vt:lpstr>
      <vt:lpstr>D.I. vodovod</vt:lpstr>
      <vt:lpstr>D.II. ogrevanje in hlajenje</vt:lpstr>
      <vt:lpstr>D.III. prezračevanje</vt:lpstr>
      <vt:lpstr>OSTALO</vt:lpstr>
      <vt:lpstr>'A.0. rušitvena dela'!Print_Area</vt:lpstr>
      <vt:lpstr>'A.II. sanacijska dela'!Print_Area</vt:lpstr>
      <vt:lpstr>'C.I. močnostne'!Print_Area</vt:lpstr>
      <vt:lpstr>'C.II. signalnokomunikacijske'!Print_Area</vt:lpstr>
      <vt:lpstr>'D.I. vodovod'!Print_Area</vt:lpstr>
      <vt:lpstr>'D.II. ogrevanje in hlajenje'!Print_Area</vt:lpstr>
      <vt:lpstr>'D.III. prezračevanje'!Print_Area</vt:lpstr>
      <vt:lpstr>OSTALO!Print_Area</vt:lpstr>
      <vt:lpstr>Rekapitulacija!Print_Area</vt:lpstr>
      <vt:lpstr>'A.0. rušitvena dela'!Print_Titles</vt:lpstr>
      <vt:lpstr>'A.II. sanacijska dela'!Print_Titles</vt:lpstr>
      <vt:lpstr>'C.I. močnostne'!Print_Titles</vt:lpstr>
      <vt:lpstr>'C.II. signalnokomunikacijske'!Print_Titles</vt:lpstr>
      <vt:lpstr>'D.I. vodovod'!Print_Titles</vt:lpstr>
      <vt:lpstr>'D.II. ogrevanje in hlajenje'!Print_Titles</vt:lpstr>
      <vt:lpstr>'D.III. prezračevanje'!Print_Titles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Merkuža Marta</cp:lastModifiedBy>
  <cp:lastPrinted>2021-07-22T06:30:41Z</cp:lastPrinted>
  <dcterms:created xsi:type="dcterms:W3CDTF">2021-07-13T06:14:42Z</dcterms:created>
  <dcterms:modified xsi:type="dcterms:W3CDTF">2021-07-22T06:33:11Z</dcterms:modified>
</cp:coreProperties>
</file>